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cgovict.sharepoint.com/sites/DOH/HAHSTA/Shared Documents/GM Templates/"/>
    </mc:Choice>
  </mc:AlternateContent>
  <xr:revisionPtr revIDLastSave="801" documentId="8_{44FD5A54-3E73-48DC-983D-4EC3964CC419}" xr6:coauthVersionLast="47" xr6:coauthVersionMax="47" xr10:uidLastSave="{E6D31322-3CE4-48DF-8D16-AC010049B4AA}"/>
  <bookViews>
    <workbookView xWindow="-110" yWindow="-110" windowWidth="19420" windowHeight="10300" tabRatio="849" firstSheet="4" activeTab="4" xr2:uid="{DEB029E5-F3DB-4735-8FDE-098BFE614978}"/>
  </bookViews>
  <sheets>
    <sheet name="Instructions" sheetId="2" r:id="rId1"/>
    <sheet name="Sample Overall" sheetId="10" r:id="rId2"/>
    <sheet name="Sample Service Area 1" sheetId="11" r:id="rId3"/>
    <sheet name="Sample Service Area 2" sheetId="12" r:id="rId4"/>
    <sheet name="Sample NICR Admin_Indirect Cost" sheetId="13" r:id="rId5"/>
    <sheet name="Sample Non-NICRA Admin_Indirect" sheetId="15" r:id="rId6"/>
    <sheet name="Overall" sheetId="16" r:id="rId7"/>
    <sheet name="Service Area 1" sheetId="17" r:id="rId8"/>
    <sheet name="Service Area 1 Justification" sheetId="4" r:id="rId9"/>
    <sheet name="Service Area 2" sheetId="18" r:id="rId10"/>
    <sheet name="Service Area 2 Justification" sheetId="7" r:id="rId11"/>
    <sheet name="NICR Admin_Indirect " sheetId="19" r:id="rId12"/>
    <sheet name="Non-NICRA Admin_Indirect" sheetId="20" r:id="rId13"/>
    <sheet name="Admin_ID Cost Justification" sheetId="9" r:id="rId14"/>
  </sheets>
  <definedNames>
    <definedName name="_xlnm.Print_Area" localSheetId="13">'Admin_ID Cost Justification'!$A$1:$B$26</definedName>
    <definedName name="_xlnm.Print_Area" localSheetId="0">Instructions!$A$1:$C$48</definedName>
    <definedName name="_xlnm.Print_Area" localSheetId="11">'NICR Admin_Indirect '!$A$1:$L$107</definedName>
    <definedName name="_xlnm.Print_Area" localSheetId="12">'Non-NICRA Admin_Indirect'!$A$1:$L$106</definedName>
    <definedName name="_xlnm.Print_Area" localSheetId="6">Overall!$A$1:$C$33</definedName>
    <definedName name="_xlnm.Print_Area" localSheetId="4">'Sample NICR Admin_Indirect Cost'!$A$1:$L$107</definedName>
    <definedName name="_xlnm.Print_Area" localSheetId="5">'Sample Non-NICRA Admin_Indirect'!$A$1:$L$106</definedName>
    <definedName name="_xlnm.Print_Area" localSheetId="1">'Sample Overall'!$A$1:$C$33</definedName>
    <definedName name="_xlnm.Print_Area" localSheetId="2">'Sample Service Area 1'!$A$1:$L$117</definedName>
    <definedName name="_xlnm.Print_Area" localSheetId="3">'Sample Service Area 2'!$A$1:$L$114</definedName>
    <definedName name="_xlnm.Print_Area" localSheetId="7">'Service Area 1'!$A$1:$L$117</definedName>
    <definedName name="_xlnm.Print_Area" localSheetId="8">'Service Area 1 Justification'!$A$1:$B$26</definedName>
    <definedName name="_xlnm.Print_Area" localSheetId="9">'Service Area 2'!$A$1:$L$114</definedName>
    <definedName name="_xlnm.Print_Area" localSheetId="10">'Service Area 2 Justification'!$A$1:$B$26</definedName>
    <definedName name="_xlnm.Print_Titles" localSheetId="11">'NICR Admin_Indirect '!$2:$3</definedName>
    <definedName name="_xlnm.Print_Titles" localSheetId="12">'Non-NICRA Admin_Indirect'!$2:$3</definedName>
    <definedName name="_xlnm.Print_Titles" localSheetId="4">'Sample NICR Admin_Indirect Cost'!$2:$3</definedName>
    <definedName name="_xlnm.Print_Titles" localSheetId="5">'Sample Non-NICRA Admin_Indirect'!$2:$3</definedName>
    <definedName name="_xlnm.Print_Titles" localSheetId="2">'Sample Service Area 1'!$2:$3</definedName>
    <definedName name="_xlnm.Print_Titles" localSheetId="3">'Sample Service Area 2'!$2:$3</definedName>
    <definedName name="_xlnm.Print_Titles" localSheetId="7">'Service Area 1'!$2:$3</definedName>
    <definedName name="_xlnm.Print_Titles" localSheetId="9">'Service Area 2'!$2:$3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2" i="15" l="1"/>
  <c r="H96" i="20"/>
  <c r="H95" i="20"/>
  <c r="H94" i="20"/>
  <c r="H93" i="20"/>
  <c r="H79" i="20"/>
  <c r="H78" i="20"/>
  <c r="H72" i="20"/>
  <c r="H71" i="20"/>
  <c r="H73" i="20" s="1"/>
  <c r="C18" i="20" s="1"/>
  <c r="H65" i="20"/>
  <c r="H64" i="20"/>
  <c r="H63" i="20"/>
  <c r="H57" i="20"/>
  <c r="H55" i="20"/>
  <c r="H49" i="20"/>
  <c r="H48" i="20"/>
  <c r="H47" i="20"/>
  <c r="H50" i="20" s="1"/>
  <c r="C12" i="20" s="1"/>
  <c r="H97" i="19"/>
  <c r="H96" i="19"/>
  <c r="H95" i="19"/>
  <c r="H94" i="19"/>
  <c r="H80" i="19"/>
  <c r="H79" i="19"/>
  <c r="H73" i="19"/>
  <c r="H72" i="19"/>
  <c r="H66" i="19"/>
  <c r="H65" i="19"/>
  <c r="H64" i="19"/>
  <c r="H58" i="19"/>
  <c r="H56" i="19"/>
  <c r="H50" i="19"/>
  <c r="H49" i="19"/>
  <c r="H48" i="19"/>
  <c r="H103" i="18"/>
  <c r="H102" i="18"/>
  <c r="H101" i="18"/>
  <c r="H95" i="18"/>
  <c r="H94" i="18"/>
  <c r="H93" i="18"/>
  <c r="H87" i="18"/>
  <c r="H86" i="18"/>
  <c r="H88" i="18" s="1"/>
  <c r="C22" i="18" s="1"/>
  <c r="C23" i="16" s="1"/>
  <c r="H80" i="18"/>
  <c r="H79" i="18"/>
  <c r="H73" i="18"/>
  <c r="H72" i="18"/>
  <c r="H66" i="18"/>
  <c r="H67" i="18" s="1"/>
  <c r="C16" i="18" s="1"/>
  <c r="H65" i="18"/>
  <c r="H59" i="18"/>
  <c r="H60" i="18" s="1"/>
  <c r="C14" i="18" s="1"/>
  <c r="C15" i="16" s="1"/>
  <c r="H57" i="18"/>
  <c r="H51" i="18"/>
  <c r="H50" i="18"/>
  <c r="H49" i="18"/>
  <c r="H115" i="17"/>
  <c r="H116" i="17" s="1"/>
  <c r="H114" i="17"/>
  <c r="H113" i="17"/>
  <c r="H112" i="17"/>
  <c r="H106" i="17"/>
  <c r="H105" i="17"/>
  <c r="H104" i="17"/>
  <c r="H107" i="17" s="1"/>
  <c r="C26" i="17" s="1"/>
  <c r="H98" i="17"/>
  <c r="H97" i="17"/>
  <c r="H96" i="17"/>
  <c r="H95" i="17"/>
  <c r="H99" i="17" s="1"/>
  <c r="C24" i="17" s="1"/>
  <c r="H89" i="17"/>
  <c r="H88" i="17"/>
  <c r="H87" i="17"/>
  <c r="H81" i="17"/>
  <c r="H80" i="17"/>
  <c r="H74" i="17"/>
  <c r="H73" i="17"/>
  <c r="H75" i="17" s="1"/>
  <c r="C18" i="17" s="1"/>
  <c r="H67" i="17"/>
  <c r="H66" i="17"/>
  <c r="H65" i="17"/>
  <c r="H74" i="19"/>
  <c r="K44" i="18"/>
  <c r="L44" i="18"/>
  <c r="I44" i="17"/>
  <c r="C31" i="16" a="1"/>
  <c r="C31" i="16" s="1"/>
  <c r="E34" i="16" s="1"/>
  <c r="K41" i="18"/>
  <c r="H104" i="20"/>
  <c r="H103" i="20"/>
  <c r="H102" i="20"/>
  <c r="H87" i="20"/>
  <c r="H86" i="20"/>
  <c r="H85" i="20"/>
  <c r="H88" i="20" s="1"/>
  <c r="C22" i="20" s="1"/>
  <c r="H80" i="20"/>
  <c r="C20" i="20" s="1"/>
  <c r="H58" i="20"/>
  <c r="C14" i="20" s="1"/>
  <c r="G41" i="20"/>
  <c r="I41" i="20" s="1"/>
  <c r="G40" i="20"/>
  <c r="I40" i="20" s="1"/>
  <c r="G39" i="20"/>
  <c r="I39" i="20" s="1"/>
  <c r="K39" i="20" s="1"/>
  <c r="L39" i="20" s="1"/>
  <c r="G38" i="20"/>
  <c r="I38" i="20" s="1"/>
  <c r="L36" i="20"/>
  <c r="C29" i="20"/>
  <c r="E28" i="20"/>
  <c r="C16" i="20"/>
  <c r="H105" i="19"/>
  <c r="H104" i="19"/>
  <c r="H103" i="19"/>
  <c r="H106" i="19" s="1"/>
  <c r="H88" i="19"/>
  <c r="H87" i="19"/>
  <c r="H86" i="19"/>
  <c r="H89" i="19" s="1"/>
  <c r="H81" i="19"/>
  <c r="H67" i="19"/>
  <c r="G42" i="19"/>
  <c r="I42" i="19" s="1"/>
  <c r="G41" i="19"/>
  <c r="I41" i="19" s="1"/>
  <c r="G40" i="19"/>
  <c r="I40" i="19" s="1"/>
  <c r="C32" i="19"/>
  <c r="H113" i="18"/>
  <c r="H104" i="18"/>
  <c r="C26" i="18" s="1"/>
  <c r="H96" i="18"/>
  <c r="C24" i="18" s="1"/>
  <c r="G43" i="18"/>
  <c r="I43" i="18" s="1"/>
  <c r="G42" i="18"/>
  <c r="I42" i="18" s="1"/>
  <c r="G41" i="18"/>
  <c r="I41" i="18" s="1"/>
  <c r="G40" i="18"/>
  <c r="I40" i="18" s="1"/>
  <c r="G39" i="18"/>
  <c r="I39" i="18" s="1"/>
  <c r="G38" i="18"/>
  <c r="I38" i="18" s="1"/>
  <c r="H90" i="17"/>
  <c r="C22" i="17" s="1"/>
  <c r="H82" i="17"/>
  <c r="C20" i="17" s="1"/>
  <c r="H68" i="17"/>
  <c r="C16" i="17" s="1"/>
  <c r="H59" i="17"/>
  <c r="H57" i="17"/>
  <c r="H51" i="17"/>
  <c r="H50" i="17"/>
  <c r="H49" i="17"/>
  <c r="G43" i="17"/>
  <c r="I43" i="17" s="1"/>
  <c r="G42" i="17"/>
  <c r="I42" i="17" s="1"/>
  <c r="G41" i="17"/>
  <c r="I41" i="17" s="1"/>
  <c r="G40" i="17"/>
  <c r="I40" i="17" s="1"/>
  <c r="G39" i="17"/>
  <c r="I39" i="17" s="1"/>
  <c r="G38" i="17"/>
  <c r="I38" i="17" s="1"/>
  <c r="D34" i="16"/>
  <c r="C31" i="13"/>
  <c r="C31" i="12"/>
  <c r="H71" i="15"/>
  <c r="K42" i="15"/>
  <c r="I42" i="15"/>
  <c r="L36" i="15"/>
  <c r="H49" i="11"/>
  <c r="H105" i="20" l="1"/>
  <c r="H97" i="20"/>
  <c r="C24" i="20" s="1"/>
  <c r="C17" i="16"/>
  <c r="C27" i="16"/>
  <c r="C25" i="16"/>
  <c r="H98" i="19"/>
  <c r="H59" i="19"/>
  <c r="H51" i="19"/>
  <c r="H81" i="18"/>
  <c r="C20" i="18" s="1"/>
  <c r="C21" i="16" s="1"/>
  <c r="H52" i="17"/>
  <c r="C12" i="17" s="1"/>
  <c r="H60" i="17"/>
  <c r="C14" i="17" s="1"/>
  <c r="H74" i="18"/>
  <c r="C18" i="18" s="1"/>
  <c r="C19" i="16" s="1"/>
  <c r="H52" i="18"/>
  <c r="C12" i="18" s="1"/>
  <c r="C13" i="16" s="1"/>
  <c r="L41" i="18"/>
  <c r="K40" i="20"/>
  <c r="L40" i="20"/>
  <c r="K41" i="20"/>
  <c r="L41" i="20"/>
  <c r="I42" i="20"/>
  <c r="K38" i="20"/>
  <c r="K41" i="19"/>
  <c r="L41" i="19" s="1"/>
  <c r="K42" i="19"/>
  <c r="L42" i="19"/>
  <c r="K40" i="19"/>
  <c r="I43" i="19"/>
  <c r="K39" i="18"/>
  <c r="L39" i="18" s="1"/>
  <c r="K40" i="18"/>
  <c r="L40" i="18" s="1"/>
  <c r="K42" i="18"/>
  <c r="L42" i="18" s="1"/>
  <c r="K38" i="18"/>
  <c r="L38" i="18" s="1"/>
  <c r="I44" i="18"/>
  <c r="C8" i="18" s="1"/>
  <c r="K43" i="18"/>
  <c r="L43" i="18" s="1"/>
  <c r="K38" i="17"/>
  <c r="C8" i="17"/>
  <c r="K39" i="17"/>
  <c r="L39" i="17" s="1"/>
  <c r="K40" i="17"/>
  <c r="L40" i="17" s="1"/>
  <c r="K41" i="17"/>
  <c r="L41" i="17" s="1"/>
  <c r="K42" i="17"/>
  <c r="L42" i="17" s="1"/>
  <c r="K43" i="17"/>
  <c r="L43" i="17" s="1"/>
  <c r="E34" i="10"/>
  <c r="D34" i="10"/>
  <c r="K42" i="20" l="1"/>
  <c r="C10" i="20" s="1"/>
  <c r="K44" i="17"/>
  <c r="C10" i="17" s="1"/>
  <c r="C28" i="17" s="1"/>
  <c r="L38" i="17"/>
  <c r="L44" i="17" s="1"/>
  <c r="C9" i="16"/>
  <c r="L38" i="20"/>
  <c r="C8" i="20"/>
  <c r="K43" i="19"/>
  <c r="L40" i="19"/>
  <c r="L43" i="19" s="1"/>
  <c r="C10" i="18"/>
  <c r="H59" i="12"/>
  <c r="G40" i="12"/>
  <c r="I40" i="12" s="1"/>
  <c r="I39" i="12"/>
  <c r="I41" i="12"/>
  <c r="I42" i="12"/>
  <c r="I43" i="12"/>
  <c r="G39" i="12"/>
  <c r="I39" i="11"/>
  <c r="I40" i="11"/>
  <c r="K40" i="11" s="1"/>
  <c r="I41" i="11"/>
  <c r="I42" i="11"/>
  <c r="I43" i="11"/>
  <c r="G40" i="11"/>
  <c r="G39" i="11"/>
  <c r="H93" i="12"/>
  <c r="E28" i="15"/>
  <c r="H93" i="15"/>
  <c r="E93" i="12"/>
  <c r="H57" i="12"/>
  <c r="E57" i="12"/>
  <c r="G47" i="15"/>
  <c r="H55" i="15"/>
  <c r="L42" i="15"/>
  <c r="E57" i="11"/>
  <c r="H87" i="11"/>
  <c r="H87" i="12"/>
  <c r="H95" i="11"/>
  <c r="F41" i="11"/>
  <c r="F41" i="12"/>
  <c r="F38" i="12"/>
  <c r="F38" i="11"/>
  <c r="H86" i="12"/>
  <c r="H65" i="12"/>
  <c r="C27" i="10"/>
  <c r="C21" i="10"/>
  <c r="C28" i="20" l="1"/>
  <c r="C30" i="20" s="1"/>
  <c r="L42" i="20"/>
  <c r="C28" i="18"/>
  <c r="C31" i="18" s="1"/>
  <c r="C11" i="16"/>
  <c r="C29" i="16"/>
  <c r="C32" i="17"/>
  <c r="C31" i="17"/>
  <c r="L40" i="11"/>
  <c r="H59" i="11"/>
  <c r="H57" i="11"/>
  <c r="B2" i="11"/>
  <c r="B2" i="12"/>
  <c r="G38" i="11"/>
  <c r="I38" i="11" s="1"/>
  <c r="K38" i="11" s="1"/>
  <c r="G38" i="12"/>
  <c r="I38" i="12" s="1"/>
  <c r="K38" i="12" s="1"/>
  <c r="L38" i="12" s="1"/>
  <c r="G49" i="12"/>
  <c r="H49" i="12" s="1"/>
  <c r="H104" i="15"/>
  <c r="H103" i="15"/>
  <c r="H102" i="15"/>
  <c r="H96" i="15"/>
  <c r="H95" i="15"/>
  <c r="H94" i="15"/>
  <c r="H97" i="15" s="1"/>
  <c r="C24" i="15" s="1"/>
  <c r="H87" i="15"/>
  <c r="H86" i="15"/>
  <c r="H85" i="15"/>
  <c r="H79" i="15"/>
  <c r="H78" i="15"/>
  <c r="H80" i="15" s="1"/>
  <c r="C20" i="15" s="1"/>
  <c r="C18" i="15"/>
  <c r="H65" i="15"/>
  <c r="H64" i="15"/>
  <c r="H63" i="15"/>
  <c r="H57" i="15"/>
  <c r="H58" i="15" s="1"/>
  <c r="C14" i="15" s="1"/>
  <c r="H49" i="15"/>
  <c r="H48" i="15"/>
  <c r="H47" i="15"/>
  <c r="H50" i="15" s="1"/>
  <c r="C12" i="15" s="1"/>
  <c r="G41" i="15"/>
  <c r="I41" i="15" s="1"/>
  <c r="G40" i="15"/>
  <c r="I40" i="15" s="1"/>
  <c r="K40" i="15" s="1"/>
  <c r="G39" i="15"/>
  <c r="I39" i="15" s="1"/>
  <c r="K39" i="15" s="1"/>
  <c r="L39" i="15" s="1"/>
  <c r="G38" i="15"/>
  <c r="I38" i="15" s="1"/>
  <c r="H105" i="13"/>
  <c r="H104" i="13"/>
  <c r="H103" i="13"/>
  <c r="H97" i="13"/>
  <c r="H96" i="13"/>
  <c r="H95" i="13"/>
  <c r="H94" i="13"/>
  <c r="H88" i="13"/>
  <c r="H87" i="13"/>
  <c r="H86" i="13"/>
  <c r="H80" i="13"/>
  <c r="H79" i="13"/>
  <c r="H81" i="13" s="1"/>
  <c r="H72" i="13"/>
  <c r="H66" i="13"/>
  <c r="H65" i="13"/>
  <c r="H64" i="13"/>
  <c r="H58" i="13"/>
  <c r="H56" i="13"/>
  <c r="H59" i="13" s="1"/>
  <c r="H50" i="13"/>
  <c r="H49" i="13"/>
  <c r="H48" i="13"/>
  <c r="G42" i="13"/>
  <c r="I42" i="13" s="1"/>
  <c r="G41" i="13"/>
  <c r="I41" i="13" s="1"/>
  <c r="K41" i="13" s="1"/>
  <c r="G40" i="13"/>
  <c r="I40" i="13" s="1"/>
  <c r="H113" i="12"/>
  <c r="H103" i="12"/>
  <c r="H102" i="12"/>
  <c r="H101" i="12"/>
  <c r="H104" i="12" s="1"/>
  <c r="C26" i="12" s="1"/>
  <c r="H95" i="12"/>
  <c r="H94" i="12"/>
  <c r="H96" i="12"/>
  <c r="C24" i="12" s="1"/>
  <c r="H80" i="12"/>
  <c r="H79" i="12"/>
  <c r="H81" i="12" s="1"/>
  <c r="C20" i="12" s="1"/>
  <c r="H72" i="12"/>
  <c r="H66" i="12"/>
  <c r="H51" i="12"/>
  <c r="H50" i="12"/>
  <c r="G43" i="12"/>
  <c r="K43" i="12" s="1"/>
  <c r="L43" i="12" s="1"/>
  <c r="G42" i="12"/>
  <c r="K42" i="12" s="1"/>
  <c r="L42" i="12" s="1"/>
  <c r="G41" i="12"/>
  <c r="L41" i="12" s="1"/>
  <c r="K40" i="12"/>
  <c r="L40" i="12" s="1"/>
  <c r="H116" i="11"/>
  <c r="H106" i="11"/>
  <c r="H105" i="11"/>
  <c r="H104" i="11"/>
  <c r="H98" i="11"/>
  <c r="H97" i="11"/>
  <c r="H96" i="11"/>
  <c r="H89" i="11"/>
  <c r="H88" i="11"/>
  <c r="H81" i="11"/>
  <c r="H80" i="11"/>
  <c r="H82" i="11" s="1"/>
  <c r="C20" i="11" s="1"/>
  <c r="H73" i="11"/>
  <c r="H67" i="11"/>
  <c r="H66" i="11"/>
  <c r="H65" i="11"/>
  <c r="H68" i="11" s="1"/>
  <c r="C16" i="11" s="1"/>
  <c r="H51" i="11"/>
  <c r="H50" i="11"/>
  <c r="G43" i="11"/>
  <c r="G42" i="11"/>
  <c r="G41" i="11"/>
  <c r="C32" i="18" l="1"/>
  <c r="E29" i="16"/>
  <c r="C31" i="19"/>
  <c r="F28" i="20"/>
  <c r="C32" i="16"/>
  <c r="C33" i="16"/>
  <c r="C35" i="16" s="1"/>
  <c r="H74" i="12"/>
  <c r="C16" i="15"/>
  <c r="H105" i="15"/>
  <c r="H88" i="15"/>
  <c r="C22" i="15" s="1"/>
  <c r="H67" i="13"/>
  <c r="H106" i="13"/>
  <c r="H75" i="11"/>
  <c r="C18" i="11" s="1"/>
  <c r="H107" i="11"/>
  <c r="C26" i="11" s="1"/>
  <c r="L38" i="11"/>
  <c r="H52" i="11"/>
  <c r="C12" i="11" s="1"/>
  <c r="K39" i="11"/>
  <c r="L39" i="11" s="1"/>
  <c r="H99" i="11"/>
  <c r="C24" i="11" s="1"/>
  <c r="C25" i="10" s="1"/>
  <c r="C18" i="12"/>
  <c r="H67" i="12"/>
  <c r="C16" i="12" s="1"/>
  <c r="C17" i="10" s="1"/>
  <c r="H52" i="12"/>
  <c r="C12" i="12" s="1"/>
  <c r="H88" i="12"/>
  <c r="C22" i="12" s="1"/>
  <c r="K39" i="12"/>
  <c r="L39" i="12" s="1"/>
  <c r="H60" i="12"/>
  <c r="C14" i="12" s="1"/>
  <c r="H90" i="11"/>
  <c r="C22" i="11" s="1"/>
  <c r="H60" i="11"/>
  <c r="C14" i="11" s="1"/>
  <c r="K41" i="15"/>
  <c r="L41" i="15" s="1"/>
  <c r="K38" i="15"/>
  <c r="L38" i="15" s="1"/>
  <c r="C8" i="15"/>
  <c r="L40" i="15"/>
  <c r="H98" i="13"/>
  <c r="H51" i="13"/>
  <c r="H89" i="13"/>
  <c r="K42" i="13"/>
  <c r="L42" i="13" s="1"/>
  <c r="I43" i="13"/>
  <c r="K40" i="13"/>
  <c r="L41" i="13"/>
  <c r="I44" i="12"/>
  <c r="C8" i="12" s="1"/>
  <c r="K43" i="11"/>
  <c r="L43" i="11" s="1"/>
  <c r="K41" i="11"/>
  <c r="L41" i="11" s="1"/>
  <c r="K42" i="11"/>
  <c r="L42" i="11" s="1"/>
  <c r="I44" i="11"/>
  <c r="C8" i="11" s="1"/>
  <c r="AB4" i="9"/>
  <c r="AB4" i="7"/>
  <c r="AB4" i="4"/>
  <c r="C13" i="10" l="1"/>
  <c r="K44" i="12"/>
  <c r="C10" i="12" s="1"/>
  <c r="C28" i="12" s="1"/>
  <c r="C19" i="10"/>
  <c r="C15" i="10"/>
  <c r="C23" i="10"/>
  <c r="K44" i="11"/>
  <c r="C10" i="11" s="1"/>
  <c r="C9" i="10"/>
  <c r="C10" i="15"/>
  <c r="C28" i="15" s="1"/>
  <c r="F28" i="15" s="1"/>
  <c r="K43" i="13"/>
  <c r="L40" i="13"/>
  <c r="L43" i="13" s="1"/>
  <c r="C32" i="13" s="1"/>
  <c r="C31" i="10" s="1"/>
  <c r="L44" i="12"/>
  <c r="L44" i="11"/>
  <c r="C30" i="15" l="1"/>
  <c r="C28" i="11"/>
  <c r="C32" i="11" s="1"/>
  <c r="C11" i="10"/>
  <c r="C29" i="10" s="1"/>
  <c r="E29" i="10" s="1"/>
  <c r="C32" i="12"/>
  <c r="C32" i="10" l="1"/>
  <c r="C29" i="15" s="1"/>
  <c r="C31" i="11"/>
  <c r="C33" i="10"/>
  <c r="C35"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Janice Carroll</author>
  </authors>
  <commentList>
    <comment ref="C32" authorId="0" shapeId="0" xr:uid="{0AB0D65F-0A72-4A88-BE8F-D9DEF134979F}">
      <text>
        <r>
          <rPr>
            <b/>
            <sz val="9"/>
            <color indexed="81"/>
            <rFont val="Tahoma"/>
            <family val="2"/>
          </rPr>
          <t>Janice Carroll:</t>
        </r>
        <r>
          <rPr>
            <sz val="9"/>
            <color indexed="81"/>
            <rFont val="Tahoma"/>
            <family val="2"/>
          </rPr>
          <t xml:space="preserve">
This is the total maximum amount allowed for the total grant.  It is not included in the calculation for the Overall Budget Summary.  The purpose is to ensure the total Indirect/Admin Cost does not exceed that amount.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Janice Carroll</author>
  </authors>
  <commentList>
    <comment ref="C31" authorId="0" shapeId="0" xr:uid="{364C40E8-97AC-4BDB-86AF-105C09CDCE30}">
      <text>
        <r>
          <rPr>
            <b/>
            <sz val="9"/>
            <color indexed="81"/>
            <rFont val="Tahoma"/>
            <family val="2"/>
          </rPr>
          <t>Janice Carroll:</t>
        </r>
        <r>
          <rPr>
            <sz val="9"/>
            <color indexed="81"/>
            <rFont val="Tahoma"/>
            <family val="2"/>
          </rPr>
          <t xml:space="preserve">
This is the total maximum amount allowed for the Service Area.  It is not included in the calculation for the Service Area Budget Summary.  The purpose is to ensure the total Indirect/Admin Cost does not exceed that amount.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Janice Carroll</author>
  </authors>
  <commentList>
    <comment ref="C31" authorId="0" shapeId="0" xr:uid="{28DF2E51-D840-4B5B-B084-A6424C41DA85}">
      <text>
        <r>
          <rPr>
            <b/>
            <sz val="9"/>
            <color indexed="81"/>
            <rFont val="Tahoma"/>
            <family val="2"/>
          </rPr>
          <t>Janice Carroll:</t>
        </r>
        <r>
          <rPr>
            <sz val="9"/>
            <color indexed="81"/>
            <rFont val="Tahoma"/>
            <family val="2"/>
          </rPr>
          <t xml:space="preserve">
This is the total maximum amount allowed for the Service Area.  It is not included in the calculation for the Service Area Budget Summary.  The purpose is to ensure the total Indirect/Admin Cost does not exceed that amount.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Janice Carroll</author>
  </authors>
  <commentList>
    <comment ref="C31" authorId="0" shapeId="0" xr:uid="{532B0766-75DA-4430-BA72-EA5F3152DA72}">
      <text>
        <r>
          <rPr>
            <b/>
            <sz val="9"/>
            <color indexed="81"/>
            <rFont val="Tahoma"/>
            <family val="2"/>
          </rPr>
          <t>Janice Carroll:</t>
        </r>
        <r>
          <rPr>
            <sz val="9"/>
            <color indexed="81"/>
            <rFont val="Tahoma"/>
            <family val="2"/>
          </rPr>
          <t xml:space="preserve">
This is the total maximum amount allowed for the total grant.  It is not included in the calculation for the Overall Budget Summary.  The purpose is to ensure the total Indirect/Admin Cost does not exceed that amount.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Janice Carroll</author>
  </authors>
  <commentList>
    <comment ref="C32" authorId="0" shapeId="0" xr:uid="{6CC2CE30-C5F8-4E01-849A-12F9E61F99E3}">
      <text>
        <r>
          <rPr>
            <b/>
            <sz val="9"/>
            <color indexed="81"/>
            <rFont val="Tahoma"/>
            <family val="2"/>
          </rPr>
          <t>Janice Carroll:</t>
        </r>
        <r>
          <rPr>
            <sz val="9"/>
            <color indexed="81"/>
            <rFont val="Tahoma"/>
            <family val="2"/>
          </rPr>
          <t xml:space="preserve">
This is the total maximum amount allowed for the total grant.  It is not included in the calculation for the Overall Budget Summary.  The purpose is to ensure the total Indirect/Admin Cost does not exceed that amount.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Janice Carroll</author>
  </authors>
  <commentList>
    <comment ref="C31" authorId="0" shapeId="0" xr:uid="{7DA81B2E-B6E5-4F8F-9C56-B3F8D1551834}">
      <text>
        <r>
          <rPr>
            <b/>
            <sz val="9"/>
            <color indexed="81"/>
            <rFont val="Tahoma"/>
            <family val="2"/>
          </rPr>
          <t>Janice Carroll:</t>
        </r>
        <r>
          <rPr>
            <sz val="9"/>
            <color indexed="81"/>
            <rFont val="Tahoma"/>
            <family val="2"/>
          </rPr>
          <t xml:space="preserve">
This is the total maximum amount allowed for the Service Area.  It is not included in the calculation for the Service Area Budget Summary.  The purpose is to ensure the total Indirect/Admin Cost does not exceed that amount.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Janice Carroll</author>
  </authors>
  <commentList>
    <comment ref="C31" authorId="0" shapeId="0" xr:uid="{529D322C-012A-4A00-B150-090B319B071A}">
      <text>
        <r>
          <rPr>
            <b/>
            <sz val="9"/>
            <color indexed="81"/>
            <rFont val="Tahoma"/>
            <family val="2"/>
          </rPr>
          <t>Janice Carroll:</t>
        </r>
        <r>
          <rPr>
            <sz val="9"/>
            <color indexed="81"/>
            <rFont val="Tahoma"/>
            <family val="2"/>
          </rPr>
          <t xml:space="preserve">
This is the total maximum amount allowed for the Service Area.  It is not included in the calculation for the Service Area Budget Summary.  The purpose is to ensure the total Indirect/Admin Cost does not exceed that amount.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Janice Carroll</author>
  </authors>
  <commentList>
    <comment ref="C31" authorId="0" shapeId="0" xr:uid="{F5A220FD-3FB0-408D-BC90-57284D4738EC}">
      <text>
        <r>
          <rPr>
            <b/>
            <sz val="9"/>
            <color indexed="81"/>
            <rFont val="Tahoma"/>
            <family val="2"/>
          </rPr>
          <t>Janice Carroll:</t>
        </r>
        <r>
          <rPr>
            <sz val="9"/>
            <color indexed="81"/>
            <rFont val="Tahoma"/>
            <family val="2"/>
          </rPr>
          <t xml:space="preserve">
This is the total maximum amount allowed for the total grant.  It is not included in the calculation for the Overall Budget Summary.  The purpose is to ensure the total Indirect/Admin Cost does not exceed that amount.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<sst xmlns="http://schemas.openxmlformats.org/spreadsheetml/2006/main" count="985" uniqueCount="147">
  <si>
    <t>Item/Category</t>
  </si>
  <si>
    <t>Categorical Budget Instructions</t>
  </si>
  <si>
    <t>Organization's Name</t>
  </si>
  <si>
    <t>Provide organization's name as shown on application</t>
  </si>
  <si>
    <t>Funding Grant Name</t>
  </si>
  <si>
    <t xml:space="preserve">Provide the name of the funding grant for which you are applying. For example, RW Part A, Harm Reduction, etc. </t>
  </si>
  <si>
    <t>Service Area</t>
  </si>
  <si>
    <t>Provide name of service area for which you are applying.  If applying for multiple service areas, complete this sheet for each service areas.</t>
  </si>
  <si>
    <t>Personnel Schedule</t>
  </si>
  <si>
    <t xml:space="preserve">This section provides projected salary and fringe costs for your proposed program.  This schedule provides two options for calculation, salary or hourly wage. When using the salary option, make sure the total percentage of the FTE does not exceed 100% across all of the FTE's funding sources. When using the hourly wage option, multiple the number of hours per week by 52 weeks,  then divide by 12 to get a more accurate hours per month.  This allows you to include the months with an extra pay period. </t>
  </si>
  <si>
    <t>Fringe Benefits</t>
  </si>
  <si>
    <t xml:space="preserve"> </t>
  </si>
  <si>
    <t xml:space="preserve">Total Personnel </t>
  </si>
  <si>
    <t xml:space="preserve">Consultants/Contractual Services </t>
  </si>
  <si>
    <t xml:space="preserve">This line requires a list of positions or activities that will be carried out by consultants or contractual services.  The current Simplified Acquisition Threshold (SAT) is $250,000.  Contracts over the threshold must go through a competitive process. </t>
  </si>
  <si>
    <r>
      <t xml:space="preserve">Provide the unit of payment, this could be by the hour or the completed task;  the cost of each unit, and the number of units contracted. </t>
    </r>
    <r>
      <rPr>
        <i/>
        <sz val="12"/>
        <rFont val="Calibri"/>
        <family val="2"/>
        <scheme val="minor"/>
      </rPr>
      <t>You must include a copy of the fully executed consultant agreement or contract</t>
    </r>
    <r>
      <rPr>
        <sz val="12"/>
        <rFont val="Calibri"/>
        <family val="2"/>
        <scheme val="minor"/>
      </rPr>
      <t>.</t>
    </r>
  </si>
  <si>
    <t>Occupancy Costs</t>
  </si>
  <si>
    <t>Rent</t>
  </si>
  <si>
    <t>This line item should be calculated using one of the two following formulas:</t>
  </si>
  <si>
    <r>
      <rPr>
        <u/>
        <sz val="12"/>
        <rFont val="Calibri"/>
        <family val="2"/>
        <scheme val="minor"/>
      </rPr>
      <t>Use Allowance</t>
    </r>
    <r>
      <rPr>
        <sz val="12"/>
        <rFont val="Calibri"/>
        <family val="2"/>
        <scheme val="minor"/>
      </rPr>
      <t xml:space="preserve"> - the percentage of space occupied by the proposed program, times the cost per square foot, times 12 months.</t>
    </r>
  </si>
  <si>
    <t>EXAMPLE:</t>
  </si>
  <si>
    <t>This example supposes that your program will occupy 100 square feet at a cost of $30 per square foot, per month. 100 sq. ft. x $30.00 per sq. ft. = $3,000 x 12 months for a total of $36,000.</t>
  </si>
  <si>
    <r>
      <rPr>
        <u/>
        <sz val="12"/>
        <rFont val="Calibri"/>
        <family val="2"/>
        <scheme val="minor"/>
      </rPr>
      <t>FTE - based Allocation</t>
    </r>
    <r>
      <rPr>
        <sz val="12"/>
        <rFont val="Calibri"/>
        <family val="2"/>
        <scheme val="minor"/>
      </rPr>
      <t xml:space="preserve"> - the total cost of the space occupied by the organization divided by the total number of full-time equivalents occupying the space, times the FTE allocation for the proposed program/service category, divided by 12 months.  </t>
    </r>
  </si>
  <si>
    <t>This example supposes that the cost of your organization's space is $100,000 per year.  You have 20 FTEs.  The allocated cost for 1 FTE is $5,000.  The allocated cost of 1/2 FTE is $2,500.  You have 5 FTEs allocated to the proposed program. $100,000/20 FTEs = $5,000 x 5 FTEs = $25,000 annual or $25,000/12 = $2,083 per month</t>
  </si>
  <si>
    <t>Occupancy Costs (cont.)</t>
  </si>
  <si>
    <t>Utilities</t>
  </si>
  <si>
    <r>
      <t xml:space="preserve">This line should identify the utilities calculated in the occupancy cost, such as Gas/Electric/Water, for the space used to provide direct services.  General utility costs are included in the indirect cost.  Provide an overall projected costs of those utilities multiplied by number of months (in most cases 12) of your program. </t>
    </r>
    <r>
      <rPr>
        <i/>
        <sz val="12"/>
        <rFont val="Calibri"/>
        <family val="2"/>
        <scheme val="minor"/>
      </rPr>
      <t xml:space="preserve">You must support these costs and the methodology used to calculate the costs in the budget justification. </t>
    </r>
  </si>
  <si>
    <t>Travel/Transportation</t>
  </si>
  <si>
    <t>This line item should be calculated with two items in mind.  If the organization has a policy that allows for reimbursement for staff's use of their personal vehicles, you should complete this line item by filling in the unit as one mile, the unit reimbursement cost per OMB is 70 cents per mile (2025), the projected number of miles staff will be traveling and total budget.</t>
  </si>
  <si>
    <t>This example supposes that the total projected travel for the duration of the program will be 500 miles. 70 cents per mile x 500 miles = a total budget of $350.</t>
  </si>
  <si>
    <t>The other item that should be included in this line is tokens/fare cards for organization's staff.  You should provide a projected number that you will need for your program, indicate the unit, the unit cost, number to be purchased and total cost.</t>
  </si>
  <si>
    <t>Supplies &amp; Minor Equipment</t>
  </si>
  <si>
    <t xml:space="preserve">This line should indicate the total projected costs of general office supplies needed to administer your program that have a value of $10,000 dollars or less.  </t>
  </si>
  <si>
    <t>Capital Expenditures</t>
  </si>
  <si>
    <t xml:space="preserve">Capital Expenditures are allowable direct cost for general purpose or special purpose equipment, building, and land purchases that exceed $10,000.  These purchases must  have prior written approval by HAHSTA before the purchase.  These expenditures are unallowable as indirect costs. </t>
  </si>
  <si>
    <t>Client Costs</t>
  </si>
  <si>
    <t>This line should include specific client costs related to your program.  i.e., tokens, fare cards, incentives (where allowed), and other program appropriate client costs.</t>
  </si>
  <si>
    <t>Communications</t>
  </si>
  <si>
    <t>This line should include costs associated with maintaining communications necessary to administer the program, i.e.,  telephone, internet, fax lines, copying.  You should complete a projected costs for each item, indicate the unit and number of units on the budget sheet.</t>
  </si>
  <si>
    <t>Other Direct Costs</t>
  </si>
  <si>
    <t>This line should be comprised of direct program costs that cannot be attributed to other budget lines.</t>
  </si>
  <si>
    <t>Indirect Costs</t>
  </si>
  <si>
    <t xml:space="preserve">         </t>
  </si>
  <si>
    <t>Organization Name:</t>
  </si>
  <si>
    <t>Funding Grant Name:</t>
  </si>
  <si>
    <t>Proposed Budget</t>
  </si>
  <si>
    <t>Salaries &amp; Wages Subtotal</t>
  </si>
  <si>
    <t>Fringe Benefits Subtotal</t>
  </si>
  <si>
    <t>Consultants &amp; Experts Subtotal</t>
  </si>
  <si>
    <t>Occupancy Costs Subtotal</t>
  </si>
  <si>
    <t>Travel &amp; Transportation Subtotal</t>
  </si>
  <si>
    <t>Supplies &amp; Minor Equipment Subtotal</t>
  </si>
  <si>
    <t>Capital Expenditures Subtotal</t>
  </si>
  <si>
    <t>Client Costs Subtotal</t>
  </si>
  <si>
    <t>Communications Subtotal</t>
  </si>
  <si>
    <t>Other Direct Costs Subtotal</t>
  </si>
  <si>
    <t>Subtotal Direct Cost</t>
  </si>
  <si>
    <t>Administrative Costs Subtotal   10% maximum</t>
  </si>
  <si>
    <t>TOTAL</t>
  </si>
  <si>
    <t>Service Area Name:</t>
  </si>
  <si>
    <t>Service Area Budget Summary</t>
  </si>
  <si>
    <t>Subtotal Direct Costs</t>
  </si>
  <si>
    <t>Administrative Cost Subtotal  10% maximum</t>
  </si>
  <si>
    <t>Maximum Administrative Cost</t>
  </si>
  <si>
    <t>Option No. 1</t>
  </si>
  <si>
    <t>Option No. 2</t>
  </si>
  <si>
    <t>Position Title</t>
  </si>
  <si>
    <t>Site</t>
  </si>
  <si>
    <t>Annual Salary</t>
  </si>
  <si>
    <t>FTE</t>
  </si>
  <si>
    <t>Hourly Wage</t>
  </si>
  <si>
    <t>Hours per Month</t>
  </si>
  <si>
    <t>Monthly Salary or Wage</t>
  </si>
  <si>
    <t># of Months</t>
  </si>
  <si>
    <t>Budget Amount</t>
  </si>
  <si>
    <t>Benefits Ratio %</t>
  </si>
  <si>
    <t>Benefits Amount</t>
  </si>
  <si>
    <t>TOTAL Budgeted</t>
  </si>
  <si>
    <t>Main</t>
  </si>
  <si>
    <t>Consultant/Contractual Schedule</t>
  </si>
  <si>
    <t>Item</t>
  </si>
  <si>
    <t>Budget</t>
  </si>
  <si>
    <t>Occupancy Costs Schedule</t>
  </si>
  <si>
    <t>Facility</t>
  </si>
  <si>
    <t>Utilities (Gas/Electric/Water)</t>
  </si>
  <si>
    <t>Travel / Transportation Schedule</t>
  </si>
  <si>
    <t>Supplies Schedule</t>
  </si>
  <si>
    <t>Capital Expenditures Schedule</t>
  </si>
  <si>
    <t>Client Costs Schedule</t>
  </si>
  <si>
    <t>Communications Schedule</t>
  </si>
  <si>
    <t>Other Direct Costs Schedule</t>
  </si>
  <si>
    <t>Item/Personnel</t>
  </si>
  <si>
    <t>Unit/Salary</t>
  </si>
  <si>
    <t>Unit Cost/Fringe</t>
  </si>
  <si>
    <t>Number/
Hrs.</t>
  </si>
  <si>
    <t xml:space="preserve">       </t>
  </si>
  <si>
    <t>Budget Narrative/Justification</t>
  </si>
  <si>
    <t>Personnel:</t>
  </si>
  <si>
    <t>Fringe Benefits:</t>
  </si>
  <si>
    <r>
      <t>Consultants/Experts:</t>
    </r>
    <r>
      <rPr>
        <sz val="9"/>
        <rFont val="Arial"/>
        <family val="2"/>
      </rPr>
      <t xml:space="preserve">  </t>
    </r>
  </si>
  <si>
    <r>
      <t>Occupancy Costs:</t>
    </r>
    <r>
      <rPr>
        <sz val="9"/>
        <rFont val="Arial"/>
        <family val="2"/>
      </rPr>
      <t xml:space="preserve">   </t>
    </r>
  </si>
  <si>
    <r>
      <t>Transportation:</t>
    </r>
    <r>
      <rPr>
        <sz val="9"/>
        <rFont val="Arial"/>
        <family val="2"/>
      </rPr>
      <t xml:space="preserve"> </t>
    </r>
  </si>
  <si>
    <t xml:space="preserve">Supplies &amp; Minor Equipment: </t>
  </si>
  <si>
    <t xml:space="preserve">Capital Expenditures: </t>
  </si>
  <si>
    <t>Client Costs:</t>
  </si>
  <si>
    <t>Communications:</t>
  </si>
  <si>
    <t>Other Direct Costs:</t>
  </si>
  <si>
    <t>Indirect Costs:</t>
  </si>
  <si>
    <t>TOTAL Personnel</t>
  </si>
  <si>
    <r>
      <t xml:space="preserve">Overall Budget Summary  </t>
    </r>
    <r>
      <rPr>
        <b/>
        <i/>
        <sz val="9"/>
        <color rgb="FFFF0000"/>
        <rFont val="Calibri"/>
        <family val="2"/>
        <scheme val="minor"/>
      </rPr>
      <t>(this is the total of all the service areas)</t>
    </r>
  </si>
  <si>
    <t xml:space="preserve">Administrative Cost Subtotal </t>
  </si>
  <si>
    <t>Other Indirect Costs Schedule</t>
  </si>
  <si>
    <t>Other Indirect Costs Subtotal</t>
  </si>
  <si>
    <t>IT Consultant</t>
  </si>
  <si>
    <t>Unit/Hour Cost</t>
  </si>
  <si>
    <t>Telephone/Internet Service</t>
  </si>
  <si>
    <t>Service Area 1</t>
  </si>
  <si>
    <t>HIV/AIDS Organization, LLC</t>
  </si>
  <si>
    <t>Ryan White Part A</t>
  </si>
  <si>
    <t>Service Area 2</t>
  </si>
  <si>
    <t xml:space="preserve"> # of Units/Hours per month</t>
  </si>
  <si>
    <t xml:space="preserve">Total # Budgeted </t>
  </si>
  <si>
    <t>Various</t>
  </si>
  <si>
    <t>Program Officer - Ann Jones</t>
  </si>
  <si>
    <t>Program Director - Mary Smith</t>
  </si>
  <si>
    <t xml:space="preserve">Administrative Support - Sue Williams </t>
  </si>
  <si>
    <t>Administrative Support - Sue Williams</t>
  </si>
  <si>
    <t>Data Entry Clerk - Pam Connor (PT)</t>
  </si>
  <si>
    <t>Incentives - gift cards</t>
  </si>
  <si>
    <t>Incentives - Gift Cards</t>
  </si>
  <si>
    <t>Metro Cards</t>
  </si>
  <si>
    <t xml:space="preserve"> # of Units/Hours per month/year</t>
  </si>
  <si>
    <t>Office Supplies  (per year)</t>
  </si>
  <si>
    <t>Metro Benefits (Investigators)</t>
  </si>
  <si>
    <t>NICRA Admin/Indirect Cost Budget Summary</t>
  </si>
  <si>
    <t>Non-NICRA Admin/Indirect Cost Budget Summary</t>
  </si>
  <si>
    <r>
      <rPr>
        <i/>
        <sz val="12"/>
        <rFont val="Calibri"/>
        <family val="2"/>
        <scheme val="minor"/>
      </rPr>
      <t>Columns G, I, K, and L are auto-populated</t>
    </r>
    <r>
      <rPr>
        <sz val="12"/>
        <rFont val="Calibri"/>
        <family val="2"/>
        <scheme val="minor"/>
      </rPr>
      <t xml:space="preserve">. </t>
    </r>
  </si>
  <si>
    <t xml:space="preserve">This is percentage is the percentage applied to full-time employees eligible for fringe benefits per the organization's policies and procedures </t>
  </si>
  <si>
    <t xml:space="preserve">This line will provide the combined total of proposed salary and fringe costs. </t>
  </si>
  <si>
    <t>PERSONNEL</t>
  </si>
  <si>
    <t>NON-PERSONNEL</t>
  </si>
  <si>
    <t>If the organization has a Federally Negotiated Indirect Cost Agreement, HAHSTA will accept that document in lieu of providing detail of costs associated with this line.  You may charge indirect at a rate not to exceed the percentage annotated in the Request for Application.   If the organization does not have a Federally Negotiated Indirect Cost Agreement, you will be required to provide detail of what costs are captured in your indirect cost line.</t>
  </si>
  <si>
    <t>Hours per month</t>
  </si>
  <si>
    <t>Name, Receptionist</t>
  </si>
  <si>
    <t xml:space="preserve">General Office </t>
  </si>
  <si>
    <t>Subtotal Admin/Indirect Costs</t>
  </si>
  <si>
    <t>Maximum Allowable Administrative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</si>
</sst>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quot;$&quot;#,##0.00"/>
    <numFmt numFmtId="166" formatCode="0.0%"/>
    <numFmt numFmtId="167" formatCode="_([$$-409]* #,##0.00_);_([$$-409]* \(#,##0.00\);_([$$-409]* &quot;-&quot;??_);_(@_)"/>
  </numFmts>
  <fonts count="47" x14ac:knownFonts="1">
    <font>
      <sz val="10"/>
      <name val="Arial"/>
    </font>
    <font>
      <sz val="10"/>
      <name val="Arial"/>
      <family val="2"/>
    </font>
    <font>
      <b/>
      <sz val="10"/>
      <name val="Arial"/>
      <family val="2"/>
    </font>
    <font>
      <sz val="9"/>
      <name val="Arial"/>
      <family val="2"/>
    </font>
    <font>
      <b/>
      <sz val="9"/>
      <name val="Arial"/>
      <family val="2"/>
    </font>
    <font>
      <sz val="14"/>
      <name val="Arial"/>
      <family val="2"/>
    </font>
    <font>
      <b/>
      <sz val="14"/>
      <name val="Arial"/>
      <family val="2"/>
    </font>
    <font>
      <sz val="8"/>
      <name val="Arial"/>
      <family val="2"/>
    </font>
    <font>
      <b/>
      <u/>
      <sz val="9"/>
      <name val="Arial"/>
      <family val="2"/>
    </font>
    <font>
      <u/>
      <sz val="9"/>
      <name val="Arial"/>
      <family val="2"/>
    </font>
    <font>
      <sz val="12"/>
      <name val="Arial"/>
      <family val="2"/>
    </font>
    <font>
      <b/>
      <sz val="8"/>
      <name val="Calibri"/>
      <family val="2"/>
      <scheme val="minor"/>
    </font>
    <font>
      <sz val="10"/>
      <name val="Arial"/>
      <family val="2"/>
    </font>
    <font>
      <b/>
      <sz val="10"/>
      <name val="Calibri"/>
      <family val="2"/>
      <scheme val="minor"/>
    </font>
    <font>
      <b/>
      <sz val="9"/>
      <name val="Calibri"/>
      <family val="2"/>
      <scheme val="minor"/>
    </font>
    <font>
      <sz val="9"/>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i/>
      <sz val="12"/>
      <name val="Calibri"/>
      <family val="2"/>
      <scheme val="minor"/>
    </font>
    <font>
      <u/>
      <sz val="12"/>
      <name val="Calibri"/>
      <family val="2"/>
      <scheme val="minor"/>
    </font>
    <font>
      <b/>
      <i/>
      <sz val="12"/>
      <name val="Calibri"/>
      <family val="2"/>
      <scheme val="minor"/>
    </font>
    <font>
      <sz val="14"/>
      <name val="Calibri"/>
      <family val="2"/>
      <scheme val="minor"/>
    </font>
    <font>
      <b/>
      <i/>
      <sz val="12"/>
      <color rgb="FFFF0000"/>
      <name val="Calibri"/>
      <family val="2"/>
      <scheme val="minor"/>
    </font>
    <font>
      <i/>
      <sz val="12"/>
      <color rgb="FFFF0000"/>
      <name val="Calibri"/>
      <family val="2"/>
      <scheme val="minor"/>
    </font>
    <font>
      <sz val="9"/>
      <color indexed="10"/>
      <name val="Calibri"/>
      <family val="2"/>
      <scheme val="minor"/>
    </font>
    <font>
      <sz val="10"/>
      <color indexed="10"/>
      <name val="Calibri"/>
      <family val="2"/>
      <scheme val="minor"/>
    </font>
    <font>
      <sz val="11"/>
      <name val="Arial"/>
      <family val="2"/>
    </font>
    <font>
      <b/>
      <sz val="16"/>
      <name val="Calibri"/>
      <family val="2"/>
      <scheme val="minor"/>
    </font>
    <font>
      <sz val="10"/>
      <name val="Arial"/>
      <family val="2"/>
    </font>
    <font>
      <b/>
      <i/>
      <sz val="9"/>
      <color rgb="FFFF0000"/>
      <name val="Calibri"/>
      <family val="2"/>
      <scheme val="minor"/>
    </font>
    <font>
      <sz val="9"/>
      <color indexed="81"/>
      <name val="Tahoma"/>
      <family val="2"/>
    </font>
    <font>
      <b/>
      <sz val="9"/>
      <color indexed="81"/>
      <name val="Tahoma"/>
      <family val="2"/>
    </font>
    <font>
      <i/>
      <sz val="9"/>
      <name val="Calibri"/>
      <family val="2"/>
      <scheme val="minor"/>
    </font>
    <font>
      <i/>
      <sz val="9"/>
      <color rgb="FFFF0000"/>
      <name val="Calibri"/>
      <family val="2"/>
      <scheme val="minor"/>
    </font>
    <font>
      <sz val="10"/>
      <color rgb="FFFF0000"/>
      <name val="Calibri"/>
      <family val="2"/>
      <scheme val="minor"/>
    </font>
    <font>
      <b/>
      <i/>
      <sz val="10"/>
      <color rgb="FFFF0000"/>
      <name val="Calibri"/>
      <family val="2"/>
      <scheme val="minor"/>
    </font>
    <font>
      <sz val="12"/>
      <color theme="0"/>
      <name val="Calibri"/>
      <family val="2"/>
      <scheme val="minor"/>
    </font>
    <font>
      <sz val="10"/>
      <color theme="0"/>
      <name val="Calibri"/>
      <family val="2"/>
      <scheme val="minor"/>
    </font>
    <font>
      <b/>
      <i/>
      <sz val="14"/>
      <name val="Calibri"/>
      <family val="2"/>
      <scheme val="minor"/>
    </font>
    <font>
      <sz val="10"/>
      <color theme="0" tint="-0.499984740745262"/>
      <name val="Arial"/>
      <family val="2"/>
    </font>
    <font>
      <sz val="11"/>
      <color theme="0" tint="-0.499984740745262"/>
      <name val="Arial"/>
      <family val="2"/>
    </font>
    <font>
      <sz val="10"/>
      <color theme="0"/>
      <name val="Arial"/>
      <family val="2"/>
    </font>
    <font>
      <sz val="12"/>
      <color rgb="FF000000"/>
      <name val="Calibri"/>
      <family val="2"/>
    </font>
  </fonts>
  <fills count="8">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0.749992370372631"/>
        <bgColor indexed="64"/>
      </patternFill>
    </fill>
    <fill>
      <patternFill patternType="solid">
        <fgColor theme="0" tint="-0.249977111117893"/>
        <bgColor indexed="64"/>
      </patternFill>
    </fill>
    <fill>
      <patternFill patternType="solid">
        <fgColor theme="1"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43" fontId="1" fillId="0" borderId="0" applyFont="0" applyFill="0" applyBorder="0" applyAlignment="0" applyProtection="0"/>
    <xf numFmtId="9" fontId="12" fillId="0" borderId="0" applyFont="0" applyFill="0" applyBorder="0" applyAlignment="0" applyProtection="0"/>
    <xf numFmtId="44" fontId="32" fillId="0" borderId="0" applyFont="0" applyFill="0" applyBorder="0" applyAlignment="0" applyProtection="0"/>
  </cellStyleXfs>
  <cellXfs count="392">
    <xf numFmtId="0" fontId="0" fillId="0" borderId="0" xfId="0"/>
    <xf numFmtId="0" fontId="2" fillId="0" borderId="0" xfId="0" applyFont="1"/>
    <xf numFmtId="0" fontId="3" fillId="0" borderId="0" xfId="0" applyFont="1"/>
    <xf numFmtId="0" fontId="5" fillId="0" borderId="0" xfId="0" applyFont="1"/>
    <xf numFmtId="0" fontId="0" fillId="0" borderId="0" xfId="0" applyAlignment="1">
      <alignment wrapText="1"/>
    </xf>
    <xf numFmtId="0" fontId="3" fillId="0" borderId="0" xfId="0" applyFont="1" applyAlignment="1">
      <alignment wrapText="1"/>
    </xf>
    <xf numFmtId="0" fontId="4"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5" fillId="0" borderId="3" xfId="0" applyFont="1" applyBorder="1" applyAlignment="1">
      <alignment horizontal="left" vertical="top" wrapText="1"/>
    </xf>
    <xf numFmtId="0" fontId="10" fillId="0" borderId="0" xfId="0" applyFont="1" applyAlignment="1">
      <alignment horizontal="left" wrapText="1"/>
    </xf>
    <xf numFmtId="0" fontId="11" fillId="0" borderId="0" xfId="0" applyFont="1"/>
    <xf numFmtId="0" fontId="6" fillId="0" borderId="0" xfId="0" applyFont="1"/>
    <xf numFmtId="0" fontId="20" fillId="0" borderId="0" xfId="0" applyFont="1" applyAlignment="1">
      <alignment vertical="top" wrapText="1"/>
    </xf>
    <xf numFmtId="0" fontId="21" fillId="0" borderId="0" xfId="0" applyFont="1" applyAlignment="1">
      <alignment vertical="top"/>
    </xf>
    <xf numFmtId="0" fontId="21" fillId="0" borderId="0" xfId="0" applyFont="1" applyAlignment="1">
      <alignment vertical="top" wrapText="1"/>
    </xf>
    <xf numFmtId="0" fontId="20" fillId="0" borderId="0" xfId="0" applyFont="1" applyAlignment="1">
      <alignment vertical="top"/>
    </xf>
    <xf numFmtId="0" fontId="21" fillId="0" borderId="0" xfId="0" applyFont="1" applyAlignment="1">
      <alignment horizontal="left" vertical="top" wrapText="1"/>
    </xf>
    <xf numFmtId="0" fontId="24" fillId="0" borderId="0" xfId="0" applyFont="1" applyAlignment="1">
      <alignment vertical="top" wrapText="1"/>
    </xf>
    <xf numFmtId="0" fontId="24" fillId="0" borderId="0" xfId="0" applyFont="1" applyAlignment="1">
      <alignment horizontal="left" vertical="top" wrapText="1"/>
    </xf>
    <xf numFmtId="0" fontId="16" fillId="0" borderId="0" xfId="0" applyFont="1"/>
    <xf numFmtId="0" fontId="20" fillId="0" borderId="11" xfId="0" applyFont="1" applyBorder="1" applyAlignment="1">
      <alignment horizontal="center"/>
    </xf>
    <xf numFmtId="0" fontId="21" fillId="2" borderId="2" xfId="0" applyFont="1" applyFill="1" applyBorder="1"/>
    <xf numFmtId="0" fontId="21" fillId="2" borderId="10" xfId="0" applyFont="1" applyFill="1" applyBorder="1"/>
    <xf numFmtId="44" fontId="21" fillId="0" borderId="10" xfId="0" applyNumberFormat="1" applyFont="1" applyBorder="1"/>
    <xf numFmtId="0" fontId="21" fillId="0" borderId="10" xfId="0" applyFont="1" applyBorder="1"/>
    <xf numFmtId="44" fontId="20" fillId="0" borderId="10" xfId="0" applyNumberFormat="1" applyFont="1" applyBorder="1"/>
    <xf numFmtId="44" fontId="20" fillId="0" borderId="13" xfId="0" applyNumberFormat="1" applyFont="1" applyBorder="1"/>
    <xf numFmtId="0" fontId="13" fillId="0" borderId="0" xfId="0" applyFont="1"/>
    <xf numFmtId="44" fontId="13" fillId="0" borderId="0" xfId="0" applyNumberFormat="1" applyFont="1" applyAlignment="1">
      <alignment horizontal="left"/>
    </xf>
    <xf numFmtId="0" fontId="15" fillId="2" borderId="17" xfId="0" applyFont="1" applyFill="1" applyBorder="1"/>
    <xf numFmtId="0" fontId="15" fillId="2" borderId="1" xfId="0" applyFont="1" applyFill="1" applyBorder="1"/>
    <xf numFmtId="0" fontId="15" fillId="0" borderId="1" xfId="0" applyFont="1" applyBorder="1" applyAlignment="1">
      <alignment horizontal="center"/>
    </xf>
    <xf numFmtId="0" fontId="15" fillId="0" borderId="0" xfId="0" applyFont="1"/>
    <xf numFmtId="0" fontId="28" fillId="0" borderId="0" xfId="0" applyFont="1"/>
    <xf numFmtId="0" fontId="15" fillId="0" borderId="0" xfId="0" applyFont="1" applyAlignment="1">
      <alignment horizontal="center"/>
    </xf>
    <xf numFmtId="0" fontId="14" fillId="0" borderId="21" xfId="0" applyFont="1" applyBorder="1" applyAlignment="1">
      <alignment horizontal="center"/>
    </xf>
    <xf numFmtId="0" fontId="14" fillId="0" borderId="0" xfId="0" applyFont="1"/>
    <xf numFmtId="0" fontId="16" fillId="0" borderId="0" xfId="0" applyFont="1" applyAlignment="1">
      <alignment horizontal="center"/>
    </xf>
    <xf numFmtId="0" fontId="16" fillId="0" borderId="1" xfId="0" applyFont="1" applyBorder="1"/>
    <xf numFmtId="43" fontId="15" fillId="0" borderId="0" xfId="0" applyNumberFormat="1" applyFont="1"/>
    <xf numFmtId="0" fontId="16" fillId="0" borderId="17" xfId="0" applyFont="1" applyBorder="1"/>
    <xf numFmtId="2" fontId="15" fillId="0" borderId="0" xfId="0" applyNumberFormat="1" applyFont="1"/>
    <xf numFmtId="0" fontId="17" fillId="0" borderId="3" xfId="0" applyFont="1" applyBorder="1"/>
    <xf numFmtId="0" fontId="15" fillId="0" borderId="3" xfId="0" applyFont="1" applyBorder="1"/>
    <xf numFmtId="2" fontId="15" fillId="0" borderId="3" xfId="0" applyNumberFormat="1" applyFont="1" applyBorder="1"/>
    <xf numFmtId="0" fontId="14" fillId="0" borderId="23" xfId="0" applyFont="1" applyBorder="1" applyAlignment="1">
      <alignment horizontal="center" wrapText="1"/>
    </xf>
    <xf numFmtId="0" fontId="1" fillId="0" borderId="0" xfId="0" applyFont="1"/>
    <xf numFmtId="0" fontId="16" fillId="2" borderId="17" xfId="0" applyFont="1" applyFill="1" applyBorder="1"/>
    <xf numFmtId="0" fontId="16" fillId="2" borderId="1" xfId="0" applyFont="1" applyFill="1" applyBorder="1"/>
    <xf numFmtId="0" fontId="16" fillId="2" borderId="2" xfId="0" applyFont="1" applyFill="1" applyBorder="1"/>
    <xf numFmtId="0" fontId="16" fillId="0" borderId="1" xfId="0" applyFont="1" applyBorder="1" applyAlignment="1">
      <alignment horizontal="center"/>
    </xf>
    <xf numFmtId="0" fontId="13" fillId="0" borderId="18" xfId="0" applyFont="1" applyBorder="1"/>
    <xf numFmtId="0" fontId="29" fillId="0" borderId="0" xfId="0" applyFont="1"/>
    <xf numFmtId="0" fontId="16" fillId="0" borderId="5" xfId="0" applyFont="1" applyBorder="1" applyAlignment="1">
      <alignment horizontal="center"/>
    </xf>
    <xf numFmtId="0" fontId="13" fillId="0" borderId="21" xfId="0" applyFont="1" applyBorder="1" applyAlignment="1">
      <alignment horizontal="center"/>
    </xf>
    <xf numFmtId="0" fontId="16" fillId="2" borderId="4" xfId="0" applyFont="1" applyFill="1" applyBorder="1"/>
    <xf numFmtId="0" fontId="16" fillId="2" borderId="2" xfId="0" applyFont="1" applyFill="1" applyBorder="1" applyAlignment="1">
      <alignment horizontal="center"/>
    </xf>
    <xf numFmtId="0" fontId="18" fillId="0" borderId="15" xfId="0" applyFont="1" applyBorder="1" applyAlignment="1">
      <alignment horizontal="center" wrapText="1"/>
    </xf>
    <xf numFmtId="0" fontId="18" fillId="0" borderId="6" xfId="0" applyFont="1" applyBorder="1" applyAlignment="1">
      <alignment horizontal="center" wrapText="1"/>
    </xf>
    <xf numFmtId="0" fontId="18" fillId="0" borderId="14" xfId="0" applyFont="1" applyBorder="1" applyAlignment="1">
      <alignment horizontal="center" wrapText="1"/>
    </xf>
    <xf numFmtId="0" fontId="18" fillId="0" borderId="16" xfId="0" applyFont="1" applyBorder="1" applyAlignment="1">
      <alignment horizontal="center" wrapText="1"/>
    </xf>
    <xf numFmtId="0" fontId="30" fillId="0" borderId="0" xfId="0" applyFont="1" applyAlignment="1">
      <alignment wrapText="1"/>
    </xf>
    <xf numFmtId="0" fontId="19" fillId="2" borderId="17" xfId="0" applyFont="1" applyFill="1" applyBorder="1"/>
    <xf numFmtId="0" fontId="19" fillId="2" borderId="1" xfId="0" applyFont="1" applyFill="1" applyBorder="1"/>
    <xf numFmtId="0" fontId="19" fillId="2" borderId="2" xfId="0" applyFont="1" applyFill="1" applyBorder="1"/>
    <xf numFmtId="0" fontId="19" fillId="2" borderId="10" xfId="0" applyFont="1" applyFill="1" applyBorder="1"/>
    <xf numFmtId="0" fontId="30" fillId="0" borderId="0" xfId="0" applyFont="1"/>
    <xf numFmtId="0" fontId="19" fillId="0" borderId="17" xfId="0" applyFont="1" applyBorder="1"/>
    <xf numFmtId="0" fontId="19" fillId="0" borderId="1" xfId="0" applyFont="1" applyBorder="1"/>
    <xf numFmtId="44" fontId="19" fillId="0" borderId="1" xfId="0" applyNumberFormat="1" applyFont="1" applyBorder="1"/>
    <xf numFmtId="2" fontId="19" fillId="0" borderId="1" xfId="0" applyNumberFormat="1" applyFont="1" applyBorder="1" applyAlignment="1">
      <alignment horizontal="center"/>
    </xf>
    <xf numFmtId="164" fontId="19" fillId="0" borderId="1" xfId="1" applyNumberFormat="1" applyFont="1" applyBorder="1"/>
    <xf numFmtId="44" fontId="19" fillId="0" borderId="1" xfId="1" applyNumberFormat="1" applyFont="1" applyBorder="1"/>
    <xf numFmtId="0" fontId="19" fillId="0" borderId="1" xfId="0" applyFont="1" applyBorder="1" applyAlignment="1">
      <alignment horizontal="center"/>
    </xf>
    <xf numFmtId="44" fontId="19" fillId="0" borderId="10" xfId="0" applyNumberFormat="1" applyFont="1" applyBorder="1"/>
    <xf numFmtId="0" fontId="18" fillId="0" borderId="18" xfId="0" applyFont="1" applyBorder="1"/>
    <xf numFmtId="44" fontId="18" fillId="0" borderId="20" xfId="0" applyNumberFormat="1" applyFont="1" applyBorder="1"/>
    <xf numFmtId="44" fontId="18" fillId="0" borderId="13" xfId="0" applyNumberFormat="1" applyFont="1" applyBorder="1"/>
    <xf numFmtId="0" fontId="31" fillId="0" borderId="0" xfId="0" applyFont="1" applyAlignment="1">
      <alignment vertical="top" wrapText="1"/>
    </xf>
    <xf numFmtId="0" fontId="31" fillId="0" borderId="0" xfId="0" applyFont="1" applyAlignment="1">
      <alignment vertical="top"/>
    </xf>
    <xf numFmtId="0" fontId="31" fillId="0" borderId="0" xfId="0" applyFont="1"/>
    <xf numFmtId="0" fontId="19" fillId="0" borderId="4" xfId="0" applyFont="1" applyBorder="1"/>
    <xf numFmtId="166" fontId="19" fillId="0" borderId="1" xfId="2" applyNumberFormat="1" applyFont="1" applyBorder="1" applyAlignment="1">
      <alignment horizontal="center"/>
    </xf>
    <xf numFmtId="0" fontId="4" fillId="0" borderId="0" xfId="0" applyFont="1"/>
    <xf numFmtId="0" fontId="20" fillId="0" borderId="9" xfId="0" applyFont="1" applyBorder="1"/>
    <xf numFmtId="0" fontId="20" fillId="0" borderId="2" xfId="0" applyFont="1" applyBorder="1"/>
    <xf numFmtId="0" fontId="21" fillId="0" borderId="0" xfId="0" applyFont="1"/>
    <xf numFmtId="0" fontId="25" fillId="0" borderId="0" xfId="0" applyFont="1"/>
    <xf numFmtId="0" fontId="21" fillId="2" borderId="9" xfId="0" applyFont="1" applyFill="1" applyBorder="1"/>
    <xf numFmtId="0" fontId="16" fillId="2" borderId="12" xfId="0" applyFont="1" applyFill="1" applyBorder="1"/>
    <xf numFmtId="0" fontId="15" fillId="2" borderId="2" xfId="0" applyFont="1" applyFill="1" applyBorder="1"/>
    <xf numFmtId="0" fontId="14" fillId="0" borderId="8" xfId="0" applyFont="1" applyBorder="1" applyAlignment="1">
      <alignment horizontal="center"/>
    </xf>
    <xf numFmtId="0" fontId="13" fillId="0" borderId="8" xfId="0" applyFont="1" applyBorder="1" applyAlignment="1">
      <alignment horizontal="center"/>
    </xf>
    <xf numFmtId="0" fontId="20" fillId="0" borderId="7" xfId="0" applyFont="1" applyBorder="1" applyAlignment="1">
      <alignment horizontal="center"/>
    </xf>
    <xf numFmtId="0" fontId="20" fillId="0" borderId="8" xfId="0" applyFont="1" applyBorder="1" applyAlignment="1">
      <alignment horizontal="center"/>
    </xf>
    <xf numFmtId="0" fontId="16" fillId="0" borderId="2" xfId="0" applyFont="1" applyBorder="1" applyAlignment="1">
      <alignment horizontal="center"/>
    </xf>
    <xf numFmtId="2" fontId="19" fillId="0" borderId="1" xfId="1" applyNumberFormat="1" applyFont="1" applyBorder="1"/>
    <xf numFmtId="2" fontId="19" fillId="0" borderId="1" xfId="0" applyNumberFormat="1" applyFont="1" applyBorder="1"/>
    <xf numFmtId="44" fontId="19" fillId="0" borderId="1" xfId="3" applyFont="1" applyBorder="1"/>
    <xf numFmtId="165" fontId="27" fillId="6" borderId="10" xfId="0" applyNumberFormat="1" applyFont="1" applyFill="1" applyBorder="1"/>
    <xf numFmtId="0" fontId="13" fillId="0" borderId="19" xfId="0" applyFont="1" applyBorder="1" applyAlignment="1">
      <alignment horizontal="center" wrapText="1"/>
    </xf>
    <xf numFmtId="0" fontId="19" fillId="0" borderId="9" xfId="0" applyFont="1" applyBorder="1"/>
    <xf numFmtId="0" fontId="19" fillId="0" borderId="5" xfId="0" applyFont="1" applyBorder="1" applyAlignment="1">
      <alignment horizontal="center"/>
    </xf>
    <xf numFmtId="3" fontId="19" fillId="0" borderId="1" xfId="0" applyNumberFormat="1" applyFont="1" applyBorder="1"/>
    <xf numFmtId="0" fontId="19" fillId="0" borderId="2" xfId="0" applyFont="1" applyBorder="1" applyAlignment="1">
      <alignment horizontal="center"/>
    </xf>
    <xf numFmtId="164" fontId="19" fillId="0" borderId="6" xfId="1" applyNumberFormat="1" applyFont="1" applyBorder="1"/>
    <xf numFmtId="1" fontId="19" fillId="0" borderId="1" xfId="0" applyNumberFormat="1" applyFont="1" applyBorder="1"/>
    <xf numFmtId="0" fontId="13" fillId="0" borderId="8" xfId="0" applyFont="1" applyBorder="1" applyAlignment="1">
      <alignment horizontal="center" wrapText="1"/>
    </xf>
    <xf numFmtId="0" fontId="16" fillId="0" borderId="0" xfId="0" applyFont="1" applyAlignment="1">
      <alignment wrapText="1"/>
    </xf>
    <xf numFmtId="0" fontId="38" fillId="0" borderId="0" xfId="0" applyFont="1"/>
    <xf numFmtId="44" fontId="16" fillId="0" borderId="1" xfId="0" applyNumberFormat="1" applyFont="1" applyBorder="1"/>
    <xf numFmtId="2" fontId="16" fillId="0" borderId="1" xfId="0" applyNumberFormat="1" applyFont="1" applyBorder="1" applyAlignment="1">
      <alignment horizontal="center"/>
    </xf>
    <xf numFmtId="166" fontId="16" fillId="0" borderId="1" xfId="2" applyNumberFormat="1" applyFont="1" applyBorder="1" applyAlignment="1">
      <alignment horizontal="center"/>
    </xf>
    <xf numFmtId="44" fontId="16" fillId="0" borderId="10" xfId="0" applyNumberFormat="1" applyFont="1" applyBorder="1"/>
    <xf numFmtId="44" fontId="16" fillId="0" borderId="1" xfId="3" applyFont="1" applyBorder="1"/>
    <xf numFmtId="44" fontId="0" fillId="0" borderId="0" xfId="0" applyNumberFormat="1"/>
    <xf numFmtId="43" fontId="0" fillId="0" borderId="0" xfId="1" applyFont="1"/>
    <xf numFmtId="44" fontId="16" fillId="0" borderId="0" xfId="0" applyNumberFormat="1" applyFont="1"/>
    <xf numFmtId="44" fontId="15" fillId="0" borderId="0" xfId="0" applyNumberFormat="1" applyFont="1"/>
    <xf numFmtId="3" fontId="16" fillId="0" borderId="1" xfId="0" applyNumberFormat="1" applyFont="1" applyBorder="1"/>
    <xf numFmtId="164" fontId="16" fillId="0" borderId="6" xfId="1" applyNumberFormat="1" applyFont="1" applyBorder="1"/>
    <xf numFmtId="1" fontId="16" fillId="0" borderId="1" xfId="0" applyNumberFormat="1" applyFont="1" applyBorder="1"/>
    <xf numFmtId="0" fontId="13" fillId="7" borderId="21" xfId="0" applyFont="1" applyFill="1" applyBorder="1" applyAlignment="1">
      <alignment horizontal="center"/>
    </xf>
    <xf numFmtId="0" fontId="13" fillId="7" borderId="8" xfId="0" applyFont="1" applyFill="1" applyBorder="1" applyAlignment="1">
      <alignment horizontal="center"/>
    </xf>
    <xf numFmtId="0" fontId="13" fillId="7" borderId="23" xfId="0" applyFont="1" applyFill="1" applyBorder="1" applyAlignment="1">
      <alignment horizontal="center"/>
    </xf>
    <xf numFmtId="0" fontId="16" fillId="7" borderId="17" xfId="0" applyFont="1" applyFill="1" applyBorder="1"/>
    <xf numFmtId="0" fontId="16" fillId="7" borderId="1" xfId="0" applyFont="1" applyFill="1" applyBorder="1"/>
    <xf numFmtId="0" fontId="16" fillId="7" borderId="9" xfId="0" applyFont="1" applyFill="1" applyBorder="1"/>
    <xf numFmtId="164" fontId="16" fillId="7" borderId="1" xfId="1" applyNumberFormat="1" applyFont="1" applyFill="1" applyBorder="1"/>
    <xf numFmtId="0" fontId="16" fillId="7" borderId="1" xfId="0" applyFont="1" applyFill="1" applyBorder="1" applyAlignment="1">
      <alignment horizontal="center"/>
    </xf>
    <xf numFmtId="0" fontId="13" fillId="7" borderId="18" xfId="0" applyFont="1" applyFill="1" applyBorder="1"/>
    <xf numFmtId="0" fontId="16" fillId="7" borderId="20" xfId="0" applyFont="1" applyFill="1" applyBorder="1"/>
    <xf numFmtId="0" fontId="29" fillId="0" borderId="0" xfId="0" applyFont="1" applyAlignment="1">
      <alignment wrapText="1"/>
    </xf>
    <xf numFmtId="0" fontId="1" fillId="0" borderId="0" xfId="0" applyFont="1" applyAlignment="1">
      <alignment wrapText="1"/>
    </xf>
    <xf numFmtId="0" fontId="13" fillId="0" borderId="21" xfId="0" applyFont="1" applyBorder="1" applyAlignment="1">
      <alignment horizontal="center" wrapText="1"/>
    </xf>
    <xf numFmtId="0" fontId="13" fillId="0" borderId="23" xfId="0" applyFont="1" applyBorder="1" applyAlignment="1">
      <alignment horizontal="center" wrapText="1"/>
    </xf>
    <xf numFmtId="0" fontId="13" fillId="0" borderId="0" xfId="0" applyFont="1" applyAlignment="1">
      <alignment wrapText="1"/>
    </xf>
    <xf numFmtId="165" fontId="16" fillId="0" borderId="0" xfId="0" applyNumberFormat="1" applyFont="1"/>
    <xf numFmtId="43" fontId="21" fillId="0" borderId="0" xfId="1" applyFont="1"/>
    <xf numFmtId="44" fontId="40" fillId="0" borderId="0" xfId="0" applyNumberFormat="1" applyFont="1"/>
    <xf numFmtId="165" fontId="41" fillId="0" borderId="0" xfId="0" applyNumberFormat="1" applyFont="1"/>
    <xf numFmtId="44" fontId="30" fillId="0" borderId="0" xfId="0" applyNumberFormat="1" applyFont="1"/>
    <xf numFmtId="0" fontId="42" fillId="0" borderId="0" xfId="0" applyFont="1" applyAlignment="1">
      <alignment vertical="top" wrapText="1"/>
    </xf>
    <xf numFmtId="43" fontId="1" fillId="0" borderId="0" xfId="1" applyFont="1"/>
    <xf numFmtId="43" fontId="30" fillId="0" borderId="0" xfId="1" applyFont="1" applyAlignment="1">
      <alignment wrapText="1"/>
    </xf>
    <xf numFmtId="43" fontId="30" fillId="0" borderId="0" xfId="1" applyFont="1"/>
    <xf numFmtId="43" fontId="16" fillId="0" borderId="0" xfId="1" applyFont="1"/>
    <xf numFmtId="0" fontId="43" fillId="0" borderId="0" xfId="0" applyFont="1"/>
    <xf numFmtId="0" fontId="44" fillId="0" borderId="0" xfId="0" applyFont="1" applyAlignment="1">
      <alignment wrapText="1"/>
    </xf>
    <xf numFmtId="0" fontId="44" fillId="0" borderId="0" xfId="0" applyFont="1"/>
    <xf numFmtId="44" fontId="43" fillId="0" borderId="0" xfId="0" applyNumberFormat="1" applyFont="1"/>
    <xf numFmtId="43" fontId="40" fillId="0" borderId="0" xfId="1" applyFont="1"/>
    <xf numFmtId="43" fontId="40" fillId="0" borderId="0" xfId="0" applyNumberFormat="1" applyFont="1"/>
    <xf numFmtId="0" fontId="45" fillId="0" borderId="0" xfId="0" applyFont="1"/>
    <xf numFmtId="0" fontId="40" fillId="0" borderId="0" xfId="0" applyFont="1"/>
    <xf numFmtId="0" fontId="16" fillId="2" borderId="9" xfId="0" applyFont="1" applyFill="1" applyBorder="1"/>
    <xf numFmtId="0" fontId="46" fillId="0" borderId="0" xfId="0" applyFont="1"/>
    <xf numFmtId="0" fontId="16" fillId="0" borderId="0" xfId="0" applyFont="1"/>
    <xf numFmtId="0" fontId="25" fillId="0" borderId="3" xfId="0" applyFont="1" applyBorder="1"/>
    <xf numFmtId="0" fontId="25" fillId="0" borderId="31" xfId="0" applyFont="1" applyBorder="1"/>
    <xf numFmtId="0" fontId="25" fillId="0" borderId="0" xfId="0" applyFont="1"/>
    <xf numFmtId="0" fontId="20" fillId="0" borderId="7" xfId="0" applyFont="1" applyBorder="1" applyAlignment="1">
      <alignment horizontal="center"/>
    </xf>
    <xf numFmtId="0" fontId="20" fillId="0" borderId="8" xfId="0" applyFont="1" applyBorder="1" applyAlignment="1">
      <alignment horizontal="center"/>
    </xf>
    <xf numFmtId="0" fontId="20" fillId="0" borderId="28" xfId="0" applyFont="1" applyBorder="1" applyAlignment="1">
      <alignment horizontal="center"/>
    </xf>
    <xf numFmtId="0" fontId="20" fillId="0" borderId="29" xfId="0" applyFont="1" applyBorder="1" applyAlignment="1">
      <alignment horizontal="center"/>
    </xf>
    <xf numFmtId="0" fontId="13" fillId="0" borderId="28" xfId="0" applyFont="1" applyBorder="1" applyAlignment="1">
      <alignment horizontal="center" wrapText="1"/>
    </xf>
    <xf numFmtId="0" fontId="13" fillId="0" borderId="8" xfId="0" applyFont="1" applyBorder="1" applyAlignment="1">
      <alignment horizontal="center" wrapText="1"/>
    </xf>
    <xf numFmtId="0" fontId="20" fillId="0" borderId="9" xfId="0" applyFont="1" applyBorder="1"/>
    <xf numFmtId="0" fontId="20" fillId="0" borderId="2" xfId="0" applyFont="1" applyBorder="1"/>
    <xf numFmtId="44" fontId="21" fillId="5" borderId="4" xfId="0" applyNumberFormat="1" applyFont="1" applyFill="1" applyBorder="1"/>
    <xf numFmtId="44" fontId="21" fillId="5" borderId="12" xfId="0" applyNumberFormat="1" applyFont="1" applyFill="1" applyBorder="1"/>
    <xf numFmtId="0" fontId="21" fillId="2" borderId="9" xfId="0" applyFont="1" applyFill="1" applyBorder="1"/>
    <xf numFmtId="0" fontId="21" fillId="3" borderId="2" xfId="0" applyFont="1" applyFill="1" applyBorder="1"/>
    <xf numFmtId="44" fontId="20" fillId="5" borderId="4" xfId="0" applyNumberFormat="1" applyFont="1" applyFill="1" applyBorder="1"/>
    <xf numFmtId="44" fontId="20" fillId="5" borderId="12" xfId="0" applyNumberFormat="1" applyFont="1" applyFill="1" applyBorder="1"/>
    <xf numFmtId="44" fontId="21" fillId="0" borderId="4" xfId="0" applyNumberFormat="1" applyFont="1" applyBorder="1"/>
    <xf numFmtId="44" fontId="21" fillId="0" borderId="12" xfId="0" applyNumberFormat="1" applyFont="1" applyBorder="1"/>
    <xf numFmtId="167" fontId="20" fillId="0" borderId="4" xfId="0" applyNumberFormat="1" applyFont="1" applyBorder="1"/>
    <xf numFmtId="167" fontId="20" fillId="0" borderId="12" xfId="0" applyNumberFormat="1" applyFont="1" applyBorder="1"/>
    <xf numFmtId="0" fontId="13" fillId="0" borderId="28" xfId="0" applyFont="1" applyBorder="1"/>
    <xf numFmtId="0" fontId="13" fillId="0" borderId="22" xfId="0" applyFont="1" applyBorder="1"/>
    <xf numFmtId="0" fontId="13" fillId="0" borderId="29" xfId="0" applyFont="1" applyBorder="1"/>
    <xf numFmtId="0" fontId="13" fillId="0" borderId="7" xfId="0" applyFont="1" applyBorder="1" applyAlignment="1">
      <alignment horizontal="center"/>
    </xf>
    <xf numFmtId="0" fontId="13" fillId="0" borderId="8" xfId="0" applyFont="1" applyBorder="1" applyAlignment="1">
      <alignment horizontal="center"/>
    </xf>
    <xf numFmtId="0" fontId="13" fillId="0" borderId="28" xfId="0" applyFont="1" applyBorder="1" applyAlignment="1">
      <alignment horizontal="center"/>
    </xf>
    <xf numFmtId="0" fontId="13" fillId="0" borderId="29" xfId="0" applyFont="1" applyBorder="1" applyAlignment="1">
      <alignment horizontal="center"/>
    </xf>
    <xf numFmtId="0" fontId="16" fillId="2" borderId="9" xfId="0" applyFont="1" applyFill="1" applyBorder="1"/>
    <xf numFmtId="0" fontId="16" fillId="3" borderId="2" xfId="0" applyFont="1" applyFill="1" applyBorder="1"/>
    <xf numFmtId="0" fontId="16" fillId="3" borderId="4" xfId="0" applyFont="1" applyFill="1" applyBorder="1"/>
    <xf numFmtId="0" fontId="16" fillId="2" borderId="12" xfId="0" applyFont="1" applyFill="1" applyBorder="1"/>
    <xf numFmtId="0" fontId="20" fillId="0" borderId="26" xfId="0" applyFont="1" applyBorder="1"/>
    <xf numFmtId="0" fontId="20" fillId="0" borderId="25" xfId="0" applyFont="1" applyBorder="1"/>
    <xf numFmtId="44" fontId="20" fillId="0" borderId="24" xfId="0" applyNumberFormat="1" applyFont="1" applyBorder="1" applyAlignment="1">
      <alignment horizontal="left"/>
    </xf>
    <xf numFmtId="44" fontId="20" fillId="0" borderId="30" xfId="0" applyNumberFormat="1" applyFont="1" applyBorder="1" applyAlignment="1">
      <alignment horizontal="left"/>
    </xf>
    <xf numFmtId="0" fontId="16" fillId="0" borderId="7" xfId="0" applyFont="1" applyBorder="1"/>
    <xf numFmtId="0" fontId="16" fillId="0" borderId="8" xfId="0" applyFont="1" applyBorder="1"/>
    <xf numFmtId="0" fontId="13" fillId="0" borderId="28" xfId="0" applyFont="1" applyBorder="1" applyAlignment="1">
      <alignment horizontal="left"/>
    </xf>
    <xf numFmtId="0" fontId="13" fillId="0" borderId="8" xfId="0" applyFont="1" applyBorder="1" applyAlignment="1">
      <alignment horizontal="left"/>
    </xf>
    <xf numFmtId="0" fontId="15" fillId="0" borderId="9" xfId="0" applyFont="1" applyBorder="1"/>
    <xf numFmtId="0" fontId="15" fillId="0" borderId="2" xfId="0" applyFont="1" applyBorder="1"/>
    <xf numFmtId="0" fontId="15" fillId="0" borderId="4" xfId="0" applyFont="1" applyBorder="1"/>
    <xf numFmtId="2" fontId="15" fillId="0" borderId="4" xfId="0" applyNumberFormat="1" applyFont="1" applyBorder="1"/>
    <xf numFmtId="2" fontId="15" fillId="0" borderId="2" xfId="0" applyNumberFormat="1" applyFont="1" applyBorder="1"/>
    <xf numFmtId="44" fontId="15" fillId="0" borderId="4" xfId="0" applyNumberFormat="1" applyFont="1" applyBorder="1"/>
    <xf numFmtId="44" fontId="15" fillId="0" borderId="12" xfId="0" applyNumberFormat="1" applyFont="1" applyBorder="1"/>
    <xf numFmtId="0" fontId="14" fillId="0" borderId="26" xfId="0" applyFont="1" applyBorder="1"/>
    <xf numFmtId="0" fontId="14" fillId="0" borderId="25" xfId="0" applyFont="1" applyBorder="1"/>
    <xf numFmtId="44" fontId="14" fillId="0" borderId="24" xfId="0" applyNumberFormat="1" applyFont="1" applyBorder="1"/>
    <xf numFmtId="44" fontId="14" fillId="0" borderId="30" xfId="0" applyNumberFormat="1" applyFont="1" applyBorder="1"/>
    <xf numFmtId="0" fontId="16" fillId="0" borderId="9" xfId="0" applyFont="1" applyBorder="1"/>
    <xf numFmtId="0" fontId="16" fillId="0" borderId="2" xfId="0" applyFont="1" applyBorder="1"/>
    <xf numFmtId="0" fontId="16" fillId="0" borderId="4" xfId="0" applyFont="1" applyBorder="1"/>
    <xf numFmtId="2" fontId="16" fillId="0" borderId="4" xfId="0" applyNumberFormat="1" applyFont="1" applyBorder="1"/>
    <xf numFmtId="2" fontId="16" fillId="0" borderId="2" xfId="0" applyNumberFormat="1" applyFont="1" applyBorder="1"/>
    <xf numFmtId="44" fontId="16" fillId="0" borderId="4" xfId="1" applyNumberFormat="1" applyFont="1" applyBorder="1" applyAlignment="1"/>
    <xf numFmtId="44" fontId="16" fillId="0" borderId="12" xfId="1" applyNumberFormat="1" applyFont="1" applyBorder="1" applyAlignment="1"/>
    <xf numFmtId="44" fontId="13" fillId="0" borderId="24" xfId="0" applyNumberFormat="1" applyFont="1" applyBorder="1"/>
    <xf numFmtId="44" fontId="13" fillId="0" borderId="30" xfId="0" applyNumberFormat="1" applyFont="1" applyBorder="1"/>
    <xf numFmtId="0" fontId="16" fillId="4" borderId="9" xfId="0" applyFont="1" applyFill="1" applyBorder="1"/>
    <xf numFmtId="0" fontId="16" fillId="4" borderId="31" xfId="0" applyFont="1" applyFill="1" applyBorder="1"/>
    <xf numFmtId="0" fontId="16" fillId="4" borderId="12" xfId="0" applyFont="1" applyFill="1" applyBorder="1"/>
    <xf numFmtId="0" fontId="16" fillId="0" borderId="9" xfId="0" applyFont="1" applyBorder="1" applyAlignment="1">
      <alignment horizontal="center"/>
    </xf>
    <xf numFmtId="0" fontId="16" fillId="0" borderId="2" xfId="0" applyFont="1" applyBorder="1" applyAlignment="1">
      <alignment horizontal="center"/>
    </xf>
    <xf numFmtId="44" fontId="16" fillId="0" borderId="4" xfId="0" applyNumberFormat="1" applyFont="1" applyBorder="1"/>
    <xf numFmtId="44" fontId="16" fillId="0" borderId="12" xfId="0" applyNumberFormat="1" applyFont="1" applyBorder="1"/>
    <xf numFmtId="0" fontId="16" fillId="2" borderId="4" xfId="0" applyFont="1" applyFill="1" applyBorder="1" applyAlignment="1">
      <alignment horizontal="center"/>
    </xf>
    <xf numFmtId="0" fontId="16" fillId="2" borderId="12" xfId="0" applyFont="1" applyFill="1" applyBorder="1" applyAlignment="1">
      <alignment horizontal="center"/>
    </xf>
    <xf numFmtId="0" fontId="16" fillId="2" borderId="2" xfId="0" applyFont="1" applyFill="1" applyBorder="1" applyAlignment="1">
      <alignment horizontal="center"/>
    </xf>
    <xf numFmtId="0" fontId="13" fillId="0" borderId="26" xfId="0" applyFont="1" applyBorder="1"/>
    <xf numFmtId="0" fontId="13" fillId="0" borderId="25" xfId="0" applyFont="1" applyBorder="1"/>
    <xf numFmtId="44" fontId="13" fillId="0" borderId="24" xfId="0" applyNumberFormat="1" applyFont="1" applyBorder="1" applyAlignment="1">
      <alignment horizontal="right"/>
    </xf>
    <xf numFmtId="44" fontId="13" fillId="0" borderId="30" xfId="0" applyNumberFormat="1" applyFont="1" applyBorder="1" applyAlignment="1">
      <alignment horizontal="right"/>
    </xf>
    <xf numFmtId="0" fontId="13" fillId="7" borderId="28" xfId="0" applyFont="1" applyFill="1" applyBorder="1" applyAlignment="1">
      <alignment horizontal="center"/>
    </xf>
    <xf numFmtId="0" fontId="13" fillId="7" borderId="8" xfId="0" applyFont="1" applyFill="1" applyBorder="1" applyAlignment="1">
      <alignment horizontal="center"/>
    </xf>
    <xf numFmtId="0" fontId="13" fillId="7" borderId="29" xfId="0" applyFont="1" applyFill="1" applyBorder="1" applyAlignment="1">
      <alignment horizontal="center"/>
    </xf>
    <xf numFmtId="0" fontId="16" fillId="7" borderId="4" xfId="0" applyFont="1" applyFill="1" applyBorder="1"/>
    <xf numFmtId="0" fontId="16" fillId="7" borderId="2" xfId="0" applyFont="1" applyFill="1" applyBorder="1"/>
    <xf numFmtId="44" fontId="16" fillId="7" borderId="4" xfId="0" applyNumberFormat="1" applyFont="1" applyFill="1" applyBorder="1"/>
    <xf numFmtId="44" fontId="16" fillId="7" borderId="12" xfId="0" applyNumberFormat="1" applyFont="1" applyFill="1" applyBorder="1"/>
    <xf numFmtId="0" fontId="16" fillId="7" borderId="4" xfId="0" applyFont="1" applyFill="1" applyBorder="1" applyAlignment="1">
      <alignment horizontal="center"/>
    </xf>
    <xf numFmtId="0" fontId="16" fillId="7" borderId="2" xfId="0" applyFont="1" applyFill="1" applyBorder="1" applyAlignment="1">
      <alignment horizontal="center"/>
    </xf>
    <xf numFmtId="0" fontId="16" fillId="7" borderId="12" xfId="0" applyFont="1" applyFill="1" applyBorder="1"/>
    <xf numFmtId="44" fontId="16" fillId="7" borderId="4" xfId="1" applyNumberFormat="1" applyFont="1" applyFill="1" applyBorder="1" applyAlignment="1"/>
    <xf numFmtId="44" fontId="16" fillId="7" borderId="12" xfId="1" applyNumberFormat="1" applyFont="1" applyFill="1" applyBorder="1" applyAlignment="1"/>
    <xf numFmtId="0" fontId="16" fillId="7" borderId="24" xfId="0" applyFont="1" applyFill="1" applyBorder="1"/>
    <xf numFmtId="0" fontId="16" fillId="7" borderId="25" xfId="0" applyFont="1" applyFill="1" applyBorder="1"/>
    <xf numFmtId="44" fontId="13" fillId="7" borderId="24" xfId="0" applyNumberFormat="1" applyFont="1" applyFill="1" applyBorder="1"/>
    <xf numFmtId="44" fontId="13" fillId="7" borderId="30" xfId="0" applyNumberFormat="1" applyFont="1" applyFill="1" applyBorder="1"/>
    <xf numFmtId="0" fontId="16" fillId="0" borderId="9" xfId="0" applyFont="1" applyBorder="1" applyAlignment="1">
      <alignment horizontal="left"/>
    </xf>
    <xf numFmtId="0" fontId="16" fillId="0" borderId="2" xfId="0" applyFont="1" applyBorder="1" applyAlignment="1">
      <alignment horizontal="left"/>
    </xf>
    <xf numFmtId="0" fontId="11" fillId="0" borderId="0" xfId="0" applyFont="1"/>
    <xf numFmtId="0" fontId="21" fillId="0" borderId="0" xfId="0" applyFont="1"/>
    <xf numFmtId="0" fontId="21" fillId="0" borderId="27" xfId="0" applyFont="1" applyBorder="1"/>
    <xf numFmtId="0" fontId="26" fillId="6" borderId="9" xfId="0" applyFont="1" applyFill="1" applyBorder="1" applyAlignment="1">
      <alignment horizontal="right"/>
    </xf>
    <xf numFmtId="0" fontId="26" fillId="6" borderId="2" xfId="0" applyFont="1" applyFill="1" applyBorder="1" applyAlignment="1">
      <alignment horizontal="right"/>
    </xf>
    <xf numFmtId="0" fontId="37" fillId="0" borderId="32" xfId="0" applyFont="1" applyBorder="1" applyAlignment="1">
      <alignment horizontal="center"/>
    </xf>
    <xf numFmtId="0" fontId="37" fillId="0" borderId="0" xfId="0" applyFont="1" applyAlignment="1">
      <alignment horizontal="center"/>
    </xf>
    <xf numFmtId="0" fontId="39" fillId="0" borderId="32" xfId="0" applyFont="1" applyBorder="1" applyAlignment="1">
      <alignment vertical="top" wrapText="1"/>
    </xf>
    <xf numFmtId="0" fontId="39" fillId="0" borderId="0" xfId="0" applyFont="1" applyAlignment="1">
      <alignment vertical="top" wrapText="1"/>
    </xf>
    <xf numFmtId="44" fontId="20" fillId="0" borderId="4" xfId="0" applyNumberFormat="1" applyFont="1" applyBorder="1"/>
    <xf numFmtId="44" fontId="20" fillId="0" borderId="12" xfId="0" applyNumberFormat="1" applyFont="1" applyBorder="1"/>
    <xf numFmtId="165" fontId="27" fillId="6" borderId="4" xfId="0" applyNumberFormat="1" applyFont="1" applyFill="1" applyBorder="1"/>
    <xf numFmtId="165" fontId="27" fillId="6" borderId="12" xfId="0" applyNumberFormat="1" applyFont="1" applyFill="1" applyBorder="1"/>
    <xf numFmtId="0" fontId="19" fillId="0" borderId="9" xfId="0" applyFont="1" applyBorder="1"/>
    <xf numFmtId="0" fontId="19" fillId="0" borderId="2" xfId="0" applyFont="1" applyBorder="1"/>
    <xf numFmtId="0" fontId="19" fillId="0" borderId="4" xfId="0" applyFont="1" applyBorder="1"/>
    <xf numFmtId="2" fontId="19" fillId="0" borderId="4" xfId="0" applyNumberFormat="1" applyFont="1" applyBorder="1"/>
    <xf numFmtId="2" fontId="19" fillId="0" borderId="2" xfId="0" applyNumberFormat="1" applyFont="1" applyBorder="1"/>
    <xf numFmtId="44" fontId="19" fillId="0" borderId="4" xfId="1" applyNumberFormat="1" applyFont="1" applyBorder="1" applyAlignment="1"/>
    <xf numFmtId="44" fontId="19" fillId="0" borderId="12" xfId="1" applyNumberFormat="1" applyFont="1" applyBorder="1" applyAlignment="1"/>
    <xf numFmtId="44" fontId="19" fillId="0" borderId="4" xfId="0" applyNumberFormat="1" applyFont="1" applyBorder="1"/>
    <xf numFmtId="44" fontId="19" fillId="0" borderId="12" xfId="0" applyNumberFormat="1" applyFont="1" applyBorder="1"/>
    <xf numFmtId="43" fontId="19" fillId="0" borderId="4" xfId="1" applyFont="1" applyBorder="1"/>
    <xf numFmtId="43" fontId="19" fillId="0" borderId="2" xfId="1" applyFont="1" applyBorder="1"/>
    <xf numFmtId="0" fontId="19" fillId="4" borderId="9" xfId="0" applyFont="1" applyFill="1" applyBorder="1"/>
    <xf numFmtId="0" fontId="19" fillId="4" borderId="31" xfId="0" applyFont="1" applyFill="1" applyBorder="1"/>
    <xf numFmtId="0" fontId="19" fillId="4" borderId="12" xfId="0" applyFont="1" applyFill="1" applyBorder="1"/>
    <xf numFmtId="0" fontId="15" fillId="2" borderId="9" xfId="0" applyFont="1" applyFill="1" applyBorder="1"/>
    <xf numFmtId="0" fontId="15" fillId="3" borderId="2" xfId="0" applyFont="1" applyFill="1" applyBorder="1"/>
    <xf numFmtId="0" fontId="15" fillId="2" borderId="4" xfId="0" applyFont="1" applyFill="1" applyBorder="1" applyAlignment="1">
      <alignment horizontal="center"/>
    </xf>
    <xf numFmtId="0" fontId="15" fillId="2" borderId="12" xfId="0" applyFont="1" applyFill="1" applyBorder="1" applyAlignment="1">
      <alignment horizontal="center"/>
    </xf>
    <xf numFmtId="0" fontId="14" fillId="0" borderId="7" xfId="0" applyFont="1" applyBorder="1" applyAlignment="1">
      <alignment horizontal="center"/>
    </xf>
    <xf numFmtId="0" fontId="14" fillId="0" borderId="8" xfId="0" applyFont="1" applyBorder="1" applyAlignment="1">
      <alignment horizontal="center"/>
    </xf>
    <xf numFmtId="0" fontId="19" fillId="0" borderId="9" xfId="0" applyFont="1" applyBorder="1" applyAlignment="1">
      <alignment horizontal="center"/>
    </xf>
    <xf numFmtId="0" fontId="19" fillId="0" borderId="2" xfId="0" applyFont="1" applyBorder="1" applyAlignment="1">
      <alignment horizontal="center"/>
    </xf>
    <xf numFmtId="0" fontId="15" fillId="2" borderId="2" xfId="0" applyFont="1" applyFill="1" applyBorder="1" applyAlignment="1">
      <alignment horizontal="center"/>
    </xf>
    <xf numFmtId="0" fontId="15" fillId="2" borderId="12" xfId="0" applyFont="1" applyFill="1" applyBorder="1"/>
    <xf numFmtId="0" fontId="19" fillId="0" borderId="9" xfId="0" applyFont="1" applyBorder="1" applyAlignment="1">
      <alignment horizontal="left"/>
    </xf>
    <xf numFmtId="0" fontId="19" fillId="0" borderId="2" xfId="0" applyFont="1" applyBorder="1" applyAlignment="1">
      <alignment horizontal="left"/>
    </xf>
    <xf numFmtId="0" fontId="14" fillId="0" borderId="28" xfId="0" applyFont="1" applyBorder="1" applyAlignment="1">
      <alignment horizontal="center"/>
    </xf>
    <xf numFmtId="0" fontId="14" fillId="0" borderId="29" xfId="0" applyFont="1" applyBorder="1" applyAlignment="1">
      <alignment horizontal="center"/>
    </xf>
    <xf numFmtId="0" fontId="15" fillId="2" borderId="2" xfId="0" applyFont="1" applyFill="1" applyBorder="1"/>
    <xf numFmtId="0" fontId="15" fillId="2" borderId="4" xfId="0" applyFont="1" applyFill="1" applyBorder="1"/>
    <xf numFmtId="0" fontId="37" fillId="0" borderId="32" xfId="0" applyFont="1" applyBorder="1"/>
    <xf numFmtId="0" fontId="36" fillId="0" borderId="0" xfId="0" applyFont="1"/>
    <xf numFmtId="43" fontId="15" fillId="0" borderId="4" xfId="1" applyFont="1" applyBorder="1"/>
    <xf numFmtId="43" fontId="15" fillId="0" borderId="2" xfId="1" applyFont="1" applyBorder="1"/>
    <xf numFmtId="43" fontId="16" fillId="0" borderId="4" xfId="1" applyFont="1" applyBorder="1"/>
    <xf numFmtId="43" fontId="16" fillId="0" borderId="2" xfId="1" applyFont="1" applyBorder="1"/>
    <xf numFmtId="44" fontId="18" fillId="0" borderId="24" xfId="0" applyNumberFormat="1" applyFont="1" applyBorder="1"/>
    <xf numFmtId="44" fontId="18" fillId="0" borderId="30" xfId="0" applyNumberFormat="1" applyFont="1" applyBorder="1"/>
    <xf numFmtId="0" fontId="13" fillId="0" borderId="7" xfId="0" applyFont="1" applyBorder="1" applyAlignment="1">
      <alignment horizontal="center" wrapText="1"/>
    </xf>
    <xf numFmtId="0" fontId="13" fillId="0" borderId="29" xfId="0" applyFont="1" applyBorder="1" applyAlignment="1">
      <alignment horizontal="center" wrapText="1"/>
    </xf>
    <xf numFmtId="43" fontId="16" fillId="7" borderId="4" xfId="1" applyFont="1" applyFill="1" applyBorder="1"/>
    <xf numFmtId="43" fontId="16" fillId="7" borderId="2" xfId="1" applyFont="1" applyFill="1" applyBorder="1"/>
    <xf numFmtId="0" fontId="16" fillId="2" borderId="2" xfId="0" applyFont="1" applyFill="1" applyBorder="1"/>
    <xf numFmtId="0" fontId="16" fillId="2" borderId="4" xfId="0" applyFont="1" applyFill="1" applyBorder="1"/>
    <xf numFmtId="0" fontId="5" fillId="0" borderId="0" xfId="0" applyFont="1" applyAlignment="1">
      <alignment horizontal="left" vertical="top"/>
    </xf>
    <xf numFmtId="0" fontId="11" fillId="0" borderId="0" xfId="0" applyFont="1" applyAlignment="1">
      <alignment horizontal="left" vertical="top" wrapText="1"/>
    </xf>
    <xf numFmtId="0" fontId="16" fillId="3" borderId="31" xfId="0" applyFont="1" applyFill="1" applyBorder="1"/>
    <xf numFmtId="0" fontId="16" fillId="2" borderId="1" xfId="0" applyFont="1" applyFill="1" applyBorder="1"/>
    <xf numFmtId="0" fontId="16" fillId="3" borderId="1" xfId="0" applyFont="1" applyFill="1" applyBorder="1"/>
    <xf numFmtId="0" fontId="16" fillId="2" borderId="1" xfId="0" applyFont="1" applyFill="1" applyBorder="1" applyAlignment="1"/>
    <xf numFmtId="0" fontId="16" fillId="2" borderId="4" xfId="0" applyFont="1" applyFill="1" applyBorder="1" applyAlignment="1"/>
    <xf numFmtId="0" fontId="16" fillId="2" borderId="2" xfId="0" applyFont="1" applyFill="1" applyBorder="1" applyAlignment="1"/>
    <xf numFmtId="0" fontId="16" fillId="2" borderId="20" xfId="0" applyFont="1" applyFill="1" applyBorder="1"/>
    <xf numFmtId="0" fontId="16" fillId="3" borderId="20" xfId="0" applyFont="1" applyFill="1" applyBorder="1"/>
    <xf numFmtId="0" fontId="19" fillId="2" borderId="20" xfId="0" applyFont="1" applyFill="1" applyBorder="1"/>
    <xf numFmtId="0" fontId="19" fillId="2" borderId="25" xfId="0" applyFont="1" applyFill="1" applyBorder="1"/>
    <xf numFmtId="0" fontId="16" fillId="2" borderId="20" xfId="0" applyFont="1" applyFill="1" applyBorder="1"/>
    <xf numFmtId="0" fontId="16" fillId="2" borderId="24" xfId="0" applyFont="1" applyFill="1" applyBorder="1"/>
    <xf numFmtId="0" fontId="16" fillId="2" borderId="25" xfId="0" applyFont="1" applyFill="1" applyBorder="1" applyAlignment="1">
      <alignment horizontal="center"/>
    </xf>
    <xf numFmtId="0" fontId="16" fillId="2" borderId="25" xfId="0" applyFont="1" applyFill="1" applyBorder="1"/>
    <xf numFmtId="0" fontId="16" fillId="2" borderId="24" xfId="0" applyFont="1" applyFill="1" applyBorder="1" applyAlignment="1">
      <alignment horizontal="center"/>
    </xf>
    <xf numFmtId="0" fontId="16" fillId="2" borderId="25" xfId="0" applyFont="1" applyFill="1" applyBorder="1" applyAlignment="1">
      <alignment horizontal="center"/>
    </xf>
    <xf numFmtId="0" fontId="21" fillId="2" borderId="4" xfId="0" applyFont="1" applyFill="1" applyBorder="1"/>
    <xf numFmtId="0" fontId="21" fillId="3" borderId="31" xfId="0" applyFont="1" applyFill="1" applyBorder="1"/>
    <xf numFmtId="0" fontId="21" fillId="3" borderId="12" xfId="0" applyFont="1" applyFill="1" applyBorder="1"/>
    <xf numFmtId="0" fontId="27" fillId="6" borderId="9" xfId="0" applyFont="1" applyFill="1" applyBorder="1" applyAlignment="1">
      <alignment horizontal="right"/>
    </xf>
    <xf numFmtId="0" fontId="27" fillId="6" borderId="2" xfId="0" applyFont="1" applyFill="1" applyBorder="1" applyAlignment="1">
      <alignment horizontal="right"/>
    </xf>
    <xf numFmtId="0" fontId="15" fillId="2" borderId="20" xfId="0" applyFont="1" applyFill="1" applyBorder="1"/>
    <xf numFmtId="0" fontId="18" fillId="0" borderId="26" xfId="0" applyFont="1" applyBorder="1"/>
    <xf numFmtId="0" fontId="18" fillId="0" borderId="25" xfId="0" applyFont="1" applyBorder="1"/>
    <xf numFmtId="0" fontId="19" fillId="2" borderId="24" xfId="0" applyFont="1" applyFill="1" applyBorder="1" applyAlignment="1">
      <alignment horizontal="center"/>
    </xf>
    <xf numFmtId="0" fontId="19" fillId="2" borderId="25" xfId="0" applyFont="1" applyFill="1" applyBorder="1" applyAlignment="1">
      <alignment horizontal="center"/>
    </xf>
    <xf numFmtId="44" fontId="18" fillId="0" borderId="24" xfId="0" applyNumberFormat="1" applyFont="1" applyBorder="1" applyAlignment="1">
      <alignment horizontal="right"/>
    </xf>
    <xf numFmtId="44" fontId="18" fillId="0" borderId="30" xfId="0" applyNumberFormat="1" applyFont="1" applyBorder="1" applyAlignment="1">
      <alignment horizontal="right"/>
    </xf>
    <xf numFmtId="0" fontId="19" fillId="3" borderId="4" xfId="0" applyFont="1" applyFill="1" applyBorder="1"/>
    <xf numFmtId="0" fontId="19" fillId="3" borderId="2" xfId="0" applyFont="1" applyFill="1" applyBorder="1"/>
    <xf numFmtId="44" fontId="19" fillId="0" borderId="2" xfId="0" applyNumberFormat="1" applyFont="1" applyBorder="1"/>
    <xf numFmtId="0" fontId="19" fillId="2" borderId="20" xfId="0" applyFont="1" applyFill="1" applyBorder="1"/>
    <xf numFmtId="0" fontId="19" fillId="3" borderId="20" xfId="0" applyFont="1" applyFill="1" applyBorder="1"/>
    <xf numFmtId="0" fontId="19" fillId="2" borderId="20" xfId="0" applyFont="1" applyFill="1" applyBorder="1" applyAlignment="1"/>
    <xf numFmtId="0" fontId="19" fillId="2" borderId="24" xfId="0" applyFont="1" applyFill="1" applyBorder="1"/>
    <xf numFmtId="0" fontId="19" fillId="2" borderId="25" xfId="0" applyFont="1" applyFill="1" applyBorder="1" applyAlignment="1">
      <alignment horizontal="center"/>
    </xf>
    <xf numFmtId="0" fontId="18" fillId="0" borderId="26" xfId="0" applyFont="1" applyBorder="1" applyAlignment="1">
      <alignment horizontal="left"/>
    </xf>
    <xf numFmtId="0" fontId="18" fillId="0" borderId="25" xfId="0" applyFont="1" applyBorder="1" applyAlignment="1">
      <alignment horizontal="left"/>
    </xf>
    <xf numFmtId="44" fontId="19" fillId="0" borderId="24" xfId="0" applyNumberFormat="1" applyFont="1" applyBorder="1"/>
    <xf numFmtId="44" fontId="19" fillId="0" borderId="30" xfId="0" applyNumberFormat="1" applyFont="1" applyBorder="1"/>
    <xf numFmtId="0" fontId="15" fillId="2" borderId="24" xfId="0" applyFont="1" applyFill="1" applyBorder="1"/>
    <xf numFmtId="0" fontId="15" fillId="2" borderId="25" xfId="0" applyFont="1" applyFill="1" applyBorder="1"/>
    <xf numFmtId="44" fontId="19" fillId="0" borderId="4" xfId="3" applyFont="1" applyBorder="1"/>
    <xf numFmtId="44" fontId="19" fillId="0" borderId="2" xfId="3" applyFont="1" applyBorder="1"/>
    <xf numFmtId="0" fontId="18" fillId="0" borderId="7" xfId="0" applyFont="1" applyBorder="1" applyAlignment="1">
      <alignment horizontal="center"/>
    </xf>
    <xf numFmtId="0" fontId="18" fillId="0" borderId="8" xfId="0" applyFont="1" applyBorder="1" applyAlignment="1">
      <alignment horizontal="center"/>
    </xf>
    <xf numFmtId="0" fontId="18" fillId="0" borderId="28" xfId="0" applyFont="1" applyBorder="1" applyAlignment="1">
      <alignment horizontal="center"/>
    </xf>
    <xf numFmtId="0" fontId="18" fillId="0" borderId="23" xfId="0" applyFont="1" applyBorder="1" applyAlignment="1">
      <alignment horizontal="center" wrapText="1"/>
    </xf>
    <xf numFmtId="0" fontId="18" fillId="0" borderId="29" xfId="0" applyFont="1" applyBorder="1" applyAlignment="1">
      <alignment horizontal="center"/>
    </xf>
    <xf numFmtId="0" fontId="18" fillId="0" borderId="28" xfId="0" applyFont="1" applyBorder="1" applyAlignment="1">
      <alignment horizontal="center" wrapText="1"/>
    </xf>
    <xf numFmtId="0" fontId="18" fillId="0" borderId="8" xfId="0" applyFont="1" applyBorder="1" applyAlignment="1">
      <alignment horizontal="center" wrapText="1"/>
    </xf>
    <xf numFmtId="0" fontId="18" fillId="0" borderId="19" xfId="0" applyFont="1" applyBorder="1" applyAlignment="1">
      <alignment horizontal="center" wrapText="1"/>
    </xf>
    <xf numFmtId="0" fontId="18" fillId="0" borderId="21" xfId="0" applyFont="1" applyBorder="1" applyAlignment="1">
      <alignment horizontal="center"/>
    </xf>
    <xf numFmtId="0" fontId="18" fillId="0" borderId="8" xfId="0" applyFont="1" applyBorder="1" applyAlignment="1">
      <alignment horizontal="center"/>
    </xf>
    <xf numFmtId="0" fontId="19" fillId="2" borderId="9" xfId="0" applyFont="1" applyFill="1" applyBorder="1"/>
    <xf numFmtId="0" fontId="19" fillId="2" borderId="4" xfId="0" applyFont="1" applyFill="1" applyBorder="1" applyAlignment="1">
      <alignment horizontal="center"/>
    </xf>
    <xf numFmtId="0" fontId="19" fillId="2" borderId="2" xfId="0" applyFont="1" applyFill="1" applyBorder="1" applyAlignment="1">
      <alignment horizontal="center"/>
    </xf>
    <xf numFmtId="0" fontId="19" fillId="2" borderId="4" xfId="0" applyFont="1" applyFill="1" applyBorder="1"/>
    <xf numFmtId="0" fontId="19" fillId="2" borderId="12" xfId="0" applyFont="1" applyFill="1" applyBorder="1"/>
    <xf numFmtId="0" fontId="19" fillId="2" borderId="12" xfId="0" applyFont="1" applyFill="1" applyBorder="1" applyAlignment="1">
      <alignment horizontal="center"/>
    </xf>
    <xf numFmtId="44" fontId="19" fillId="0" borderId="4" xfId="3" applyFont="1" applyBorder="1" applyAlignment="1">
      <alignment horizontal="center"/>
    </xf>
    <xf numFmtId="44" fontId="19" fillId="0" borderId="2" xfId="3" applyFont="1" applyBorder="1" applyAlignment="1">
      <alignment horizontal="center"/>
    </xf>
    <xf numFmtId="0" fontId="19" fillId="2" borderId="24" xfId="0" applyFont="1" applyFill="1" applyBorder="1"/>
    <xf numFmtId="0" fontId="19" fillId="2" borderId="25" xfId="0" applyFont="1" applyFill="1" applyBorder="1"/>
    <xf numFmtId="0" fontId="19" fillId="2" borderId="2" xfId="0" applyFont="1" applyFill="1" applyBorder="1"/>
    <xf numFmtId="0" fontId="19" fillId="3" borderId="31" xfId="0" applyFont="1" applyFill="1" applyBorder="1"/>
    <xf numFmtId="0" fontId="19" fillId="2" borderId="1" xfId="0" applyFont="1" applyFill="1" applyBorder="1"/>
    <xf numFmtId="0" fontId="19" fillId="3" borderId="1" xfId="0" applyFont="1" applyFill="1" applyBorder="1"/>
    <xf numFmtId="0" fontId="19" fillId="2" borderId="4" xfId="0" applyFont="1" applyFill="1" applyBorder="1"/>
    <xf numFmtId="0" fontId="19" fillId="2" borderId="12" xfId="0" applyFont="1" applyFill="1" applyBorder="1"/>
    <xf numFmtId="0" fontId="19" fillId="2" borderId="2" xfId="0" applyFont="1" applyFill="1" applyBorder="1" applyAlignment="1">
      <alignment horizontal="center"/>
    </xf>
    <xf numFmtId="44" fontId="16" fillId="0" borderId="4" xfId="3" applyFont="1" applyBorder="1"/>
    <xf numFmtId="44" fontId="16" fillId="0" borderId="2" xfId="3" applyFont="1" applyBorder="1"/>
    <xf numFmtId="2" fontId="16" fillId="0" borderId="1" xfId="0" applyNumberFormat="1" applyFont="1" applyBorder="1"/>
    <xf numFmtId="2" fontId="19" fillId="0" borderId="5" xfId="0" applyNumberFormat="1" applyFont="1" applyBorder="1" applyAlignment="1">
      <alignment horizontal="center"/>
    </xf>
    <xf numFmtId="0" fontId="18" fillId="0" borderId="7" xfId="0" applyFont="1" applyBorder="1" applyAlignment="1">
      <alignment horizontal="center" wrapText="1"/>
    </xf>
    <xf numFmtId="0" fontId="18" fillId="0" borderId="29" xfId="0" applyFont="1" applyBorder="1" applyAlignment="1">
      <alignment horizontal="center" wrapText="1"/>
    </xf>
    <xf numFmtId="0" fontId="18" fillId="0" borderId="21" xfId="0" applyFont="1" applyBorder="1" applyAlignment="1">
      <alignment horizontal="center" wrapText="1"/>
    </xf>
    <xf numFmtId="0" fontId="18" fillId="0" borderId="8" xfId="0" applyFont="1" applyBorder="1" applyAlignment="1">
      <alignment horizontal="center" wrapText="1"/>
    </xf>
    <xf numFmtId="2" fontId="16" fillId="0" borderId="6" xfId="1" applyNumberFormat="1" applyFont="1" applyBorder="1"/>
  </cellXfs>
  <cellStyles count="4">
    <cellStyle name="Comma" xfId="1" builtinId="3"/>
    <cellStyle name="Currency" xfId="3"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197429</xdr:rowOff>
    </xdr:from>
    <xdr:to>
      <xdr:col>3</xdr:col>
      <xdr:colOff>7316</xdr:colOff>
      <xdr:row>21</xdr:row>
      <xdr:rowOff>85027</xdr:rowOff>
    </xdr:to>
    <xdr:pic>
      <xdr:nvPicPr>
        <xdr:cNvPr id="2" name="Picture 1">
          <a:extLst>
            <a:ext uri="{FF2B5EF4-FFF2-40B4-BE49-F238E27FC236}">
              <a16:creationId xmlns:a16="http://schemas.microsoft.com/office/drawing/2014/main" id="{441A41F6-3441-4F3B-AAB7-E7961BEC6F8E}"/>
            </a:ext>
          </a:extLst>
        </xdr:cNvPr>
        <xdr:cNvPicPr>
          <a:picLocks noChangeAspect="1"/>
        </xdr:cNvPicPr>
      </xdr:nvPicPr>
      <xdr:blipFill>
        <a:blip xmlns:r="http://schemas.openxmlformats.org/officeDocument/2006/relationships" r:embed="rId1"/>
        <a:stretch>
          <a:fillRect/>
        </a:stretch>
      </xdr:blipFill>
      <xdr:spPr>
        <a:xfrm rot="20006493">
          <a:off x="0" y="3369254"/>
          <a:ext cx="4407866" cy="8877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1866900</xdr:colOff>
      <xdr:row>37</xdr:row>
      <xdr:rowOff>9525</xdr:rowOff>
    </xdr:from>
    <xdr:to>
      <xdr:col>3</xdr:col>
      <xdr:colOff>304800</xdr:colOff>
      <xdr:row>38</xdr:row>
      <xdr:rowOff>1</xdr:rowOff>
    </xdr:to>
    <xdr:sp macro="" textlink="">
      <xdr:nvSpPr>
        <xdr:cNvPr id="6" name="TextBox 5">
          <a:extLst>
            <a:ext uri="{FF2B5EF4-FFF2-40B4-BE49-F238E27FC236}">
              <a16:creationId xmlns:a16="http://schemas.microsoft.com/office/drawing/2014/main" id="{87582896-EF4B-41C8-9F2D-5FBCD721C04B}"/>
            </a:ext>
          </a:extLst>
        </xdr:cNvPr>
        <xdr:cNvSpPr txBox="1"/>
      </xdr:nvSpPr>
      <xdr:spPr>
        <a:xfrm>
          <a:off x="1866900" y="7353300"/>
          <a:ext cx="2305050" cy="171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rgbClr val="FF0000"/>
              </a:solidFill>
              <a:latin typeface="Arial Rounded MT Bold" panose="020F0704030504030204" pitchFamily="34" charset="0"/>
            </a:rPr>
            <a:t>S A M P L E - HOURLY</a:t>
          </a:r>
        </a:p>
      </xdr:txBody>
    </xdr:sp>
    <xdr:clientData/>
  </xdr:twoCellAnchor>
  <xdr:twoCellAnchor>
    <xdr:from>
      <xdr:col>2</xdr:col>
      <xdr:colOff>742950</xdr:colOff>
      <xdr:row>38</xdr:row>
      <xdr:rowOff>9525</xdr:rowOff>
    </xdr:from>
    <xdr:to>
      <xdr:col>6</xdr:col>
      <xdr:colOff>590550</xdr:colOff>
      <xdr:row>38</xdr:row>
      <xdr:rowOff>171450</xdr:rowOff>
    </xdr:to>
    <xdr:sp macro="" textlink="">
      <xdr:nvSpPr>
        <xdr:cNvPr id="7" name="TextBox 6">
          <a:extLst>
            <a:ext uri="{FF2B5EF4-FFF2-40B4-BE49-F238E27FC236}">
              <a16:creationId xmlns:a16="http://schemas.microsoft.com/office/drawing/2014/main" id="{1C6EE377-CC39-4DBB-AACC-1D1ED5B5B6CD}"/>
            </a:ext>
          </a:extLst>
        </xdr:cNvPr>
        <xdr:cNvSpPr txBox="1"/>
      </xdr:nvSpPr>
      <xdr:spPr>
        <a:xfrm>
          <a:off x="3857625" y="7172325"/>
          <a:ext cx="23336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rgbClr val="FF0000"/>
              </a:solidFill>
              <a:latin typeface="Arial Rounded MT Bold" panose="020F0704030504030204" pitchFamily="34" charset="0"/>
            </a:rPr>
            <a:t>S A M P L E - WAGE</a:t>
          </a:r>
        </a:p>
      </xdr:txBody>
    </xdr:sp>
    <xdr:clientData/>
  </xdr:twoCellAnchor>
  <xdr:oneCellAnchor>
    <xdr:from>
      <xdr:col>6</xdr:col>
      <xdr:colOff>596900</xdr:colOff>
      <xdr:row>16</xdr:row>
      <xdr:rowOff>133350</xdr:rowOff>
    </xdr:from>
    <xdr:ext cx="184731" cy="264560"/>
    <xdr:sp macro="" textlink="">
      <xdr:nvSpPr>
        <xdr:cNvPr id="10" name="TextBox 9">
          <a:extLst>
            <a:ext uri="{FF2B5EF4-FFF2-40B4-BE49-F238E27FC236}">
              <a16:creationId xmlns:a16="http://schemas.microsoft.com/office/drawing/2014/main" id="{10F32038-B848-25C3-97C6-2A2FCEDEC161}"/>
            </a:ext>
          </a:extLst>
        </xdr:cNvPr>
        <xdr:cNvSpPr txBox="1"/>
      </xdr:nvSpPr>
      <xdr:spPr>
        <a:xfrm>
          <a:off x="60261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430565</xdr:colOff>
      <xdr:row>15</xdr:row>
      <xdr:rowOff>173344</xdr:rowOff>
    </xdr:from>
    <xdr:to>
      <xdr:col>3</xdr:col>
      <xdr:colOff>59294</xdr:colOff>
      <xdr:row>19</xdr:row>
      <xdr:rowOff>149452</xdr:rowOff>
    </xdr:to>
    <xdr:sp macro="" textlink="">
      <xdr:nvSpPr>
        <xdr:cNvPr id="2" name="TextBox 1">
          <a:extLst>
            <a:ext uri="{FF2B5EF4-FFF2-40B4-BE49-F238E27FC236}">
              <a16:creationId xmlns:a16="http://schemas.microsoft.com/office/drawing/2014/main" id="{3EF0C5FE-BF73-CA55-97FB-B950E5954235}"/>
            </a:ext>
          </a:extLst>
        </xdr:cNvPr>
        <xdr:cNvSpPr txBox="1"/>
      </xdr:nvSpPr>
      <xdr:spPr>
        <a:xfrm rot="20060464">
          <a:off x="430565" y="2868919"/>
          <a:ext cx="3495879" cy="680958"/>
        </a:xfrm>
        <a:prstGeom prst="rect">
          <a:avLst/>
        </a:prstGeom>
        <a:noFill/>
        <a:ln w="9525" cmpd="sng">
          <a:noFill/>
        </a:ln>
        <a:effectLst>
          <a:outerShdw blurRad="50800" dist="50800" dir="5400000" algn="ctr" rotWithShape="0">
            <a:srgbClr val="000000">
              <a:alpha val="16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aseline="0">
              <a:ln w="15875" cap="rnd">
                <a:solidFill>
                  <a:srgbClr val="FF0000"/>
                </a:solidFill>
              </a:ln>
              <a:noFill/>
            </a:rPr>
            <a:t>S A M P L 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37</xdr:row>
      <xdr:rowOff>15875</xdr:rowOff>
    </xdr:from>
    <xdr:to>
      <xdr:col>3</xdr:col>
      <xdr:colOff>342900</xdr:colOff>
      <xdr:row>38</xdr:row>
      <xdr:rowOff>9526</xdr:rowOff>
    </xdr:to>
    <xdr:sp macro="" textlink="">
      <xdr:nvSpPr>
        <xdr:cNvPr id="2" name="TextBox 1">
          <a:extLst>
            <a:ext uri="{FF2B5EF4-FFF2-40B4-BE49-F238E27FC236}">
              <a16:creationId xmlns:a16="http://schemas.microsoft.com/office/drawing/2014/main" id="{F9739C74-6729-47D4-984B-972CC8DBEE25}"/>
            </a:ext>
          </a:extLst>
        </xdr:cNvPr>
        <xdr:cNvSpPr txBox="1"/>
      </xdr:nvSpPr>
      <xdr:spPr>
        <a:xfrm>
          <a:off x="1905000" y="7435850"/>
          <a:ext cx="2305050" cy="174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rgbClr val="FF0000"/>
              </a:solidFill>
              <a:latin typeface="Arial Rounded MT Bold" panose="020F0704030504030204" pitchFamily="34" charset="0"/>
            </a:rPr>
            <a:t>S A M P L E - HOURLY</a:t>
          </a:r>
        </a:p>
      </xdr:txBody>
    </xdr:sp>
    <xdr:clientData/>
  </xdr:twoCellAnchor>
  <xdr:twoCellAnchor>
    <xdr:from>
      <xdr:col>3</xdr:col>
      <xdr:colOff>111125</xdr:colOff>
      <xdr:row>37</xdr:row>
      <xdr:rowOff>174624</xdr:rowOff>
    </xdr:from>
    <xdr:to>
      <xdr:col>6</xdr:col>
      <xdr:colOff>323850</xdr:colOff>
      <xdr:row>39</xdr:row>
      <xdr:rowOff>12699</xdr:rowOff>
    </xdr:to>
    <xdr:sp macro="" textlink="">
      <xdr:nvSpPr>
        <xdr:cNvPr id="3" name="TextBox 2">
          <a:extLst>
            <a:ext uri="{FF2B5EF4-FFF2-40B4-BE49-F238E27FC236}">
              <a16:creationId xmlns:a16="http://schemas.microsoft.com/office/drawing/2014/main" id="{B866BE58-09AC-4A24-88D2-49BE3186DFBA}"/>
            </a:ext>
          </a:extLst>
        </xdr:cNvPr>
        <xdr:cNvSpPr txBox="1"/>
      </xdr:nvSpPr>
      <xdr:spPr>
        <a:xfrm>
          <a:off x="4054475" y="7518399"/>
          <a:ext cx="1774825"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rgbClr val="FF0000"/>
              </a:solidFill>
              <a:latin typeface="Arial Rounded MT Bold" panose="020F0704030504030204" pitchFamily="34" charset="0"/>
            </a:rPr>
            <a:t>S A M P L E - WAGE</a:t>
          </a:r>
        </a:p>
      </xdr:txBody>
    </xdr:sp>
    <xdr:clientData/>
  </xdr:twoCellAnchor>
  <xdr:twoCellAnchor>
    <xdr:from>
      <xdr:col>0</xdr:col>
      <xdr:colOff>266700</xdr:colOff>
      <xdr:row>17</xdr:row>
      <xdr:rowOff>184149</xdr:rowOff>
    </xdr:from>
    <xdr:to>
      <xdr:col>2</xdr:col>
      <xdr:colOff>828879</xdr:colOff>
      <xdr:row>21</xdr:row>
      <xdr:rowOff>153907</xdr:rowOff>
    </xdr:to>
    <xdr:sp macro="" textlink="">
      <xdr:nvSpPr>
        <xdr:cNvPr id="6" name="TextBox 5">
          <a:extLst>
            <a:ext uri="{FF2B5EF4-FFF2-40B4-BE49-F238E27FC236}">
              <a16:creationId xmlns:a16="http://schemas.microsoft.com/office/drawing/2014/main" id="{97813330-3C6C-4C4C-A482-FF619CAEA615}"/>
            </a:ext>
          </a:extLst>
        </xdr:cNvPr>
        <xdr:cNvSpPr txBox="1"/>
      </xdr:nvSpPr>
      <xdr:spPr>
        <a:xfrm rot="20060464">
          <a:off x="266700" y="3594099"/>
          <a:ext cx="3581604" cy="674608"/>
        </a:xfrm>
        <a:prstGeom prst="rect">
          <a:avLst/>
        </a:prstGeom>
        <a:noFill/>
        <a:ln w="9525" cmpd="sng">
          <a:noFill/>
        </a:ln>
        <a:effectLst>
          <a:outerShdw blurRad="50800" dist="50800" dir="5400000" algn="ctr" rotWithShape="0">
            <a:srgbClr val="000000">
              <a:alpha val="16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aseline="0">
              <a:ln w="15875" cap="rnd">
                <a:solidFill>
                  <a:srgbClr val="FF0000"/>
                </a:solidFill>
              </a:ln>
              <a:noFill/>
            </a:rPr>
            <a:t>S A M P L 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16</xdr:row>
      <xdr:rowOff>0</xdr:rowOff>
    </xdr:from>
    <xdr:to>
      <xdr:col>2</xdr:col>
      <xdr:colOff>727279</xdr:colOff>
      <xdr:row>19</xdr:row>
      <xdr:rowOff>176133</xdr:rowOff>
    </xdr:to>
    <xdr:sp macro="" textlink="">
      <xdr:nvSpPr>
        <xdr:cNvPr id="2" name="TextBox 1">
          <a:extLst>
            <a:ext uri="{FF2B5EF4-FFF2-40B4-BE49-F238E27FC236}">
              <a16:creationId xmlns:a16="http://schemas.microsoft.com/office/drawing/2014/main" id="{45A80427-47F3-4907-9E48-6E06BB9B3D55}"/>
            </a:ext>
          </a:extLst>
        </xdr:cNvPr>
        <xdr:cNvSpPr txBox="1"/>
      </xdr:nvSpPr>
      <xdr:spPr>
        <a:xfrm rot="20060464">
          <a:off x="0" y="3257550"/>
          <a:ext cx="3670504" cy="680958"/>
        </a:xfrm>
        <a:prstGeom prst="rect">
          <a:avLst/>
        </a:prstGeom>
        <a:noFill/>
        <a:ln w="9525" cmpd="sng">
          <a:noFill/>
        </a:ln>
        <a:effectLst>
          <a:outerShdw blurRad="50800" dist="50800" dir="5400000" algn="ctr" rotWithShape="0">
            <a:srgbClr val="000000">
              <a:alpha val="16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aseline="0">
              <a:ln w="15875" cap="rnd">
                <a:solidFill>
                  <a:srgbClr val="FF0000"/>
                </a:solidFill>
              </a:ln>
              <a:noFill/>
            </a:rPr>
            <a:t>S A M P L 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15295</xdr:colOff>
      <xdr:row>15</xdr:row>
      <xdr:rowOff>59411</xdr:rowOff>
    </xdr:from>
    <xdr:to>
      <xdr:col>8</xdr:col>
      <xdr:colOff>26874</xdr:colOff>
      <xdr:row>19</xdr:row>
      <xdr:rowOff>62462</xdr:rowOff>
    </xdr:to>
    <xdr:sp macro="" textlink="">
      <xdr:nvSpPr>
        <xdr:cNvPr id="2" name="TextBox 1">
          <a:extLst>
            <a:ext uri="{FF2B5EF4-FFF2-40B4-BE49-F238E27FC236}">
              <a16:creationId xmlns:a16="http://schemas.microsoft.com/office/drawing/2014/main" id="{455C2EB8-3084-489D-B929-1535B3732294}"/>
            </a:ext>
          </a:extLst>
        </xdr:cNvPr>
        <xdr:cNvSpPr txBox="1"/>
      </xdr:nvSpPr>
      <xdr:spPr>
        <a:xfrm rot="20060464">
          <a:off x="15295" y="3155036"/>
          <a:ext cx="6907679" cy="707901"/>
        </a:xfrm>
        <a:prstGeom prst="rect">
          <a:avLst/>
        </a:prstGeom>
        <a:noFill/>
        <a:ln w="9525" cmpd="sng">
          <a:noFill/>
        </a:ln>
        <a:effectLst>
          <a:outerShdw blurRad="50800" dist="50800" dir="5400000" algn="ctr" rotWithShape="0">
            <a:srgbClr val="000000">
              <a:alpha val="16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aseline="0">
              <a:ln w="15875" cap="rnd">
                <a:solidFill>
                  <a:srgbClr val="FF0000"/>
                </a:solidFill>
              </a:ln>
              <a:noFill/>
            </a:rPr>
            <a:t>S A M P L E</a:t>
          </a:r>
        </a:p>
      </xdr:txBody>
    </xdr:sp>
    <xdr:clientData/>
  </xdr:twoCellAnchor>
  <xdr:twoCellAnchor>
    <xdr:from>
      <xdr:col>0</xdr:col>
      <xdr:colOff>361186</xdr:colOff>
      <xdr:row>35</xdr:row>
      <xdr:rowOff>46495</xdr:rowOff>
    </xdr:from>
    <xdr:to>
      <xdr:col>8</xdr:col>
      <xdr:colOff>848614</xdr:colOff>
      <xdr:row>38</xdr:row>
      <xdr:rowOff>75274</xdr:rowOff>
    </xdr:to>
    <xdr:sp macro="" textlink="">
      <xdr:nvSpPr>
        <xdr:cNvPr id="3" name="TextBox 2">
          <a:extLst>
            <a:ext uri="{FF2B5EF4-FFF2-40B4-BE49-F238E27FC236}">
              <a16:creationId xmlns:a16="http://schemas.microsoft.com/office/drawing/2014/main" id="{0805B481-1666-493C-B308-AD7DB7E3CACE}"/>
            </a:ext>
          </a:extLst>
        </xdr:cNvPr>
        <xdr:cNvSpPr txBox="1"/>
      </xdr:nvSpPr>
      <xdr:spPr>
        <a:xfrm rot="20950996">
          <a:off x="361186" y="7114045"/>
          <a:ext cx="7135878" cy="571704"/>
        </a:xfrm>
        <a:prstGeom prst="rect">
          <a:avLst/>
        </a:prstGeom>
        <a:noFill/>
        <a:ln w="9525" cmpd="sng">
          <a:noFill/>
        </a:ln>
        <a:effectLst>
          <a:outerShdw blurRad="50800" dist="50800" dir="5400000" algn="ctr" rotWithShape="0">
            <a:srgbClr val="000000">
              <a:alpha val="16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aseline="0">
              <a:ln w="15875" cap="rnd">
                <a:solidFill>
                  <a:srgbClr val="FF0000"/>
                </a:solidFill>
              </a:ln>
              <a:noFill/>
            </a:rPr>
            <a:t>S A M P L 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6</xdr:col>
      <xdr:colOff>596900</xdr:colOff>
      <xdr:row>16</xdr:row>
      <xdr:rowOff>133350</xdr:rowOff>
    </xdr:from>
    <xdr:ext cx="184731" cy="264560"/>
    <xdr:sp macro="" textlink="">
      <xdr:nvSpPr>
        <xdr:cNvPr id="4" name="TextBox 3">
          <a:extLst>
            <a:ext uri="{FF2B5EF4-FFF2-40B4-BE49-F238E27FC236}">
              <a16:creationId xmlns:a16="http://schemas.microsoft.com/office/drawing/2014/main" id="{CBDE1DCD-AEE3-4748-8CF8-C2A1E094E896}"/>
            </a:ext>
          </a:extLst>
        </xdr:cNvPr>
        <xdr:cNvSpPr txBox="1"/>
      </xdr:nvSpPr>
      <xdr:spPr>
        <a:xfrm>
          <a:off x="6210300"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vmlDrawing" Target="../drawings/vmlDrawing16.v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vmlDrawing" Target="../drawings/vmlDrawing19.v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omments" Target="../comments6.xml"/><Relationship Id="rId4" Type="http://schemas.openxmlformats.org/officeDocument/2006/relationships/vmlDrawing" Target="../drawings/vmlDrawing14.v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66989-9C12-42E2-841C-1624563E4D9F}">
  <sheetPr>
    <tabColor rgb="FFFFC000"/>
  </sheetPr>
  <dimension ref="A1:L48"/>
  <sheetViews>
    <sheetView showGridLines="0" view="pageLayout" zoomScaleNormal="100" zoomScaleSheetLayoutView="90" workbookViewId="0">
      <selection activeCell="C11" sqref="C11"/>
    </sheetView>
  </sheetViews>
  <sheetFormatPr defaultColWidth="9.1796875" defaultRowHeight="15.5" x14ac:dyDescent="0.25"/>
  <cols>
    <col min="1" max="1" width="23.81640625" style="15" customWidth="1"/>
    <col min="2" max="2" width="7.7265625" style="16" customWidth="1"/>
    <col min="3" max="3" width="81.81640625" style="17" customWidth="1"/>
    <col min="12" max="12" width="10.1796875" customWidth="1"/>
    <col min="13" max="13" width="11.7265625" customWidth="1"/>
  </cols>
  <sheetData>
    <row r="1" spans="1:3" ht="17.149999999999999" customHeight="1" x14ac:dyDescent="0.25"/>
    <row r="2" spans="1:3" s="83" customFormat="1" ht="21" x14ac:dyDescent="0.5">
      <c r="A2" s="81" t="s">
        <v>0</v>
      </c>
      <c r="B2" s="82"/>
      <c r="C2" s="81" t="s">
        <v>1</v>
      </c>
    </row>
    <row r="3" spans="1:3" s="14" customFormat="1" ht="12" customHeight="1" x14ac:dyDescent="0.4">
      <c r="A3" s="15"/>
      <c r="B3" s="18"/>
      <c r="C3" s="15"/>
    </row>
    <row r="4" spans="1:3" x14ac:dyDescent="0.25">
      <c r="A4" s="15" t="s">
        <v>2</v>
      </c>
      <c r="C4" s="17" t="s">
        <v>3</v>
      </c>
    </row>
    <row r="5" spans="1:3" ht="12.65" customHeight="1" x14ac:dyDescent="0.25"/>
    <row r="6" spans="1:3" ht="16.5" customHeight="1" x14ac:dyDescent="0.25">
      <c r="A6" s="15" t="s">
        <v>4</v>
      </c>
      <c r="C6" s="17" t="s">
        <v>5</v>
      </c>
    </row>
    <row r="7" spans="1:3" ht="12.65" customHeight="1" x14ac:dyDescent="0.25"/>
    <row r="8" spans="1:3" ht="31" x14ac:dyDescent="0.25">
      <c r="A8" s="15" t="s">
        <v>6</v>
      </c>
      <c r="C8" s="17" t="s">
        <v>7</v>
      </c>
    </row>
    <row r="10" spans="1:3" ht="18.5" x14ac:dyDescent="0.25">
      <c r="A10" s="145" t="s">
        <v>139</v>
      </c>
    </row>
    <row r="11" spans="1:3" ht="97" customHeight="1" x14ac:dyDescent="0.25">
      <c r="A11" s="15" t="s">
        <v>8</v>
      </c>
      <c r="C11" s="17" t="s">
        <v>9</v>
      </c>
    </row>
    <row r="12" spans="1:3" x14ac:dyDescent="0.25">
      <c r="C12" s="17" t="s">
        <v>136</v>
      </c>
    </row>
    <row r="13" spans="1:3" ht="12.65" customHeight="1" x14ac:dyDescent="0.25"/>
    <row r="14" spans="1:3" ht="31" x14ac:dyDescent="0.25">
      <c r="A14" s="15" t="s">
        <v>10</v>
      </c>
      <c r="C14" s="17" t="s">
        <v>137</v>
      </c>
    </row>
    <row r="15" spans="1:3" ht="12.65" customHeight="1" x14ac:dyDescent="0.25">
      <c r="A15" s="15" t="s">
        <v>11</v>
      </c>
    </row>
    <row r="16" spans="1:3" x14ac:dyDescent="0.25">
      <c r="A16" s="15" t="s">
        <v>12</v>
      </c>
      <c r="C16" s="17" t="s">
        <v>138</v>
      </c>
    </row>
    <row r="18" spans="1:12" ht="18.5" x14ac:dyDescent="0.25">
      <c r="A18" s="145" t="s">
        <v>140</v>
      </c>
    </row>
    <row r="19" spans="1:12" ht="46.5" x14ac:dyDescent="0.25">
      <c r="A19" s="15" t="s">
        <v>13</v>
      </c>
      <c r="C19" s="17" t="s">
        <v>14</v>
      </c>
    </row>
    <row r="20" spans="1:12" ht="46.5" x14ac:dyDescent="0.25">
      <c r="C20" s="17" t="s">
        <v>15</v>
      </c>
    </row>
    <row r="21" spans="1:12" ht="12.65" customHeight="1" x14ac:dyDescent="0.25"/>
    <row r="22" spans="1:12" x14ac:dyDescent="0.25">
      <c r="A22" s="15" t="s">
        <v>16</v>
      </c>
      <c r="B22" s="16" t="s">
        <v>17</v>
      </c>
      <c r="C22" s="17" t="s">
        <v>18</v>
      </c>
    </row>
    <row r="23" spans="1:12" ht="34" customHeight="1" x14ac:dyDescent="0.25">
      <c r="C23" s="17" t="s">
        <v>19</v>
      </c>
    </row>
    <row r="24" spans="1:12" x14ac:dyDescent="0.3">
      <c r="C24" s="20" t="s">
        <v>20</v>
      </c>
      <c r="D24" s="1"/>
      <c r="E24" s="1"/>
      <c r="F24" s="1"/>
      <c r="G24" s="1"/>
      <c r="H24" s="1"/>
      <c r="I24" s="1"/>
      <c r="J24" s="1"/>
      <c r="K24" s="1"/>
      <c r="L24" s="1"/>
    </row>
    <row r="25" spans="1:12" ht="53.5" customHeight="1" x14ac:dyDescent="0.3">
      <c r="C25" s="17" t="s">
        <v>21</v>
      </c>
      <c r="D25" s="1"/>
      <c r="E25" s="1"/>
      <c r="F25" s="1"/>
      <c r="G25" s="1"/>
      <c r="H25" s="1"/>
      <c r="I25" s="1"/>
      <c r="J25" s="1"/>
      <c r="K25" s="1"/>
      <c r="L25" s="1"/>
    </row>
    <row r="26" spans="1:12" ht="52" customHeight="1" x14ac:dyDescent="0.3">
      <c r="C26" s="19" t="s">
        <v>22</v>
      </c>
      <c r="D26" s="1"/>
      <c r="E26" s="1"/>
      <c r="F26" s="1"/>
      <c r="G26" s="1"/>
      <c r="H26" s="1"/>
      <c r="I26" s="1"/>
      <c r="J26" s="1"/>
      <c r="K26" s="1"/>
      <c r="L26" s="1"/>
    </row>
    <row r="27" spans="1:12" ht="15.65" customHeight="1" x14ac:dyDescent="0.3">
      <c r="C27" s="21" t="s">
        <v>20</v>
      </c>
      <c r="D27" s="1"/>
      <c r="E27" s="1"/>
      <c r="F27" s="1"/>
      <c r="G27" s="1"/>
      <c r="H27" s="1"/>
      <c r="I27" s="1"/>
      <c r="J27" s="1"/>
      <c r="K27" s="1"/>
      <c r="L27" s="1"/>
    </row>
    <row r="28" spans="1:12" ht="62" x14ac:dyDescent="0.3">
      <c r="C28" s="17" t="s">
        <v>23</v>
      </c>
      <c r="D28" s="1"/>
      <c r="E28" s="1"/>
      <c r="F28" s="1"/>
      <c r="G28" s="1"/>
      <c r="H28" s="1"/>
      <c r="I28" s="1"/>
      <c r="J28" s="1"/>
      <c r="K28" s="1"/>
      <c r="L28" s="1"/>
    </row>
    <row r="29" spans="1:12" ht="12.65" customHeight="1" x14ac:dyDescent="0.3">
      <c r="C29" s="15"/>
      <c r="D29" s="1"/>
      <c r="E29" s="1"/>
      <c r="F29" s="1"/>
      <c r="G29" s="1"/>
      <c r="H29" s="1"/>
      <c r="I29" s="1"/>
      <c r="J29" s="1"/>
      <c r="K29" s="1"/>
      <c r="L29" s="1"/>
    </row>
    <row r="30" spans="1:12" ht="83.15" customHeight="1" x14ac:dyDescent="0.25">
      <c r="A30" s="15" t="s">
        <v>24</v>
      </c>
      <c r="B30" s="16" t="s">
        <v>25</v>
      </c>
      <c r="C30" s="17" t="s">
        <v>26</v>
      </c>
    </row>
    <row r="32" spans="1:12" ht="81.650000000000006" customHeight="1" x14ac:dyDescent="0.25">
      <c r="A32" s="15" t="s">
        <v>27</v>
      </c>
      <c r="C32" s="17" t="s">
        <v>28</v>
      </c>
    </row>
    <row r="33" spans="1:3" x14ac:dyDescent="0.25">
      <c r="C33" s="20" t="s">
        <v>20</v>
      </c>
    </row>
    <row r="34" spans="1:3" ht="31" x14ac:dyDescent="0.25">
      <c r="C34" s="17" t="s">
        <v>29</v>
      </c>
    </row>
    <row r="35" spans="1:3" ht="12.65" customHeight="1" x14ac:dyDescent="0.25">
      <c r="C35" s="17" t="s">
        <v>11</v>
      </c>
    </row>
    <row r="36" spans="1:3" ht="46.5" x14ac:dyDescent="0.25">
      <c r="C36" s="17" t="s">
        <v>30</v>
      </c>
    </row>
    <row r="37" spans="1:3" ht="12.65" customHeight="1" x14ac:dyDescent="0.25"/>
    <row r="38" spans="1:3" ht="31" x14ac:dyDescent="0.25">
      <c r="A38" s="15" t="s">
        <v>31</v>
      </c>
      <c r="C38" s="17" t="s">
        <v>32</v>
      </c>
    </row>
    <row r="39" spans="1:3" ht="12.65" customHeight="1" x14ac:dyDescent="0.25"/>
    <row r="40" spans="1:3" ht="62" x14ac:dyDescent="0.25">
      <c r="A40" s="15" t="s">
        <v>33</v>
      </c>
      <c r="C40" s="17" t="s">
        <v>34</v>
      </c>
    </row>
    <row r="41" spans="1:3" ht="12.65" customHeight="1" x14ac:dyDescent="0.25"/>
    <row r="42" spans="1:3" ht="31" x14ac:dyDescent="0.25">
      <c r="A42" s="15" t="s">
        <v>35</v>
      </c>
      <c r="C42" s="17" t="s">
        <v>36</v>
      </c>
    </row>
    <row r="43" spans="1:3" ht="12.65" customHeight="1" x14ac:dyDescent="0.25"/>
    <row r="44" spans="1:3" ht="48.65" customHeight="1" x14ac:dyDescent="0.25">
      <c r="A44" s="15" t="s">
        <v>37</v>
      </c>
      <c r="C44" s="17" t="s">
        <v>38</v>
      </c>
    </row>
    <row r="45" spans="1:3" ht="11.5" customHeight="1" x14ac:dyDescent="0.25"/>
    <row r="46" spans="1:3" ht="31" x14ac:dyDescent="0.25">
      <c r="A46" s="15" t="s">
        <v>39</v>
      </c>
      <c r="C46" s="17" t="s">
        <v>40</v>
      </c>
    </row>
    <row r="47" spans="1:3" ht="12.65" customHeight="1" x14ac:dyDescent="0.25"/>
    <row r="48" spans="1:3" ht="93" x14ac:dyDescent="0.25">
      <c r="A48" s="15" t="s">
        <v>41</v>
      </c>
      <c r="C48" s="17" t="s">
        <v>141</v>
      </c>
    </row>
  </sheetData>
  <phoneticPr fontId="0" type="noConversion"/>
  <pageMargins left="0.75" right="0.53" top="1.25" bottom="1" header="0.25" footer="0.25"/>
  <pageSetup scale="79" fitToHeight="2" orientation="portrait" r:id="rId1"/>
  <headerFooter differentFirst="1" alignWithMargins="0">
    <oddFooter>&amp;L&amp;"-,Italic"&amp;9Categorical Budget Instructions&amp;C&amp;"-,Italic"&amp;9Page &amp;P of &amp;N&amp;R&amp;"-,Italic"&amp;9Revised 07/16/2026</oddFooter>
    <firstHeader>&amp;L&amp;G
  &amp;"-,Bold"&amp;9   HIV/AIDS, HEPATITIS, STD,  
      AND TB ADMINISTRATION</firstHeader>
    <firstFooter>&amp;L&amp;"-,Italic"&amp;9Categorical Budget Instructions&amp;C&amp;"-,Italic"&amp;9Page &amp;P of &amp;N&amp;R&amp;"-,Italic"&amp;9Revised 07/16/2026</firstFooter>
  </headerFooter>
  <rowBreaks count="1" manualBreakCount="1">
    <brk id="29" max="2" man="1"/>
  </rowBreaks>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2B95-9DD2-4288-A4F1-90C34A637786}">
  <dimension ref="A1:S113"/>
  <sheetViews>
    <sheetView showGridLines="0" topLeftCell="A98" zoomScaleNormal="100" zoomScaleSheetLayoutView="100" workbookViewId="0">
      <selection activeCell="H115" sqref="H115"/>
    </sheetView>
  </sheetViews>
  <sheetFormatPr defaultRowHeight="13" x14ac:dyDescent="0.3"/>
  <cols>
    <col min="1" max="1" width="34" style="22" customWidth="1"/>
    <col min="2" max="2" width="9.26953125" style="22" customWidth="1"/>
    <col min="3" max="3" width="13.1796875" style="22" customWidth="1"/>
    <col min="4" max="4" width="5.7265625" style="22" customWidth="1"/>
    <col min="5" max="5" width="10" style="22" customWidth="1"/>
    <col min="6" max="6" width="6.7265625" style="22" customWidth="1"/>
    <col min="7" max="7" width="11.26953125" style="22" customWidth="1"/>
    <col min="8" max="8" width="7.1796875" style="22" customWidth="1"/>
    <col min="9" max="9" width="12.81640625" style="22" customWidth="1"/>
    <col min="10" max="10" width="8.1796875" style="22" customWidth="1"/>
    <col min="11" max="11" width="12.54296875" style="22" customWidth="1"/>
    <col min="12" max="12" width="14.1796875" style="22" customWidth="1"/>
    <col min="13" max="13" width="11.81640625" style="150" bestFit="1" customWidth="1"/>
    <col min="14" max="14" width="14" bestFit="1" customWidth="1"/>
    <col min="16" max="16" width="12.7265625" bestFit="1" customWidth="1"/>
    <col min="17" max="17" width="14" bestFit="1" customWidth="1"/>
  </cols>
  <sheetData>
    <row r="1" spans="1:6" x14ac:dyDescent="0.3">
      <c r="A1" s="160"/>
      <c r="B1" s="160"/>
      <c r="C1" s="160"/>
      <c r="D1" s="160"/>
      <c r="E1" s="160"/>
      <c r="F1" s="160"/>
    </row>
    <row r="2" spans="1:6" ht="27" customHeight="1" x14ac:dyDescent="0.45">
      <c r="A2" s="90" t="s">
        <v>43</v>
      </c>
      <c r="B2" s="161"/>
      <c r="C2" s="161"/>
      <c r="D2" s="161"/>
      <c r="E2" s="161"/>
      <c r="F2" s="161"/>
    </row>
    <row r="3" spans="1:6" ht="33" customHeight="1" x14ac:dyDescent="0.45">
      <c r="A3" s="90" t="s">
        <v>59</v>
      </c>
      <c r="B3" s="162"/>
      <c r="C3" s="162"/>
      <c r="D3" s="162"/>
      <c r="E3" s="162"/>
      <c r="F3" s="162"/>
    </row>
    <row r="4" spans="1:6" ht="12.65" customHeight="1" x14ac:dyDescent="0.3"/>
    <row r="5" spans="1:6" ht="20.149999999999999" customHeight="1" thickBot="1" x14ac:dyDescent="0.5">
      <c r="A5" s="163" t="s">
        <v>60</v>
      </c>
      <c r="B5" s="163"/>
      <c r="C5" s="163"/>
      <c r="D5" s="163"/>
    </row>
    <row r="6" spans="1:6" ht="12.25" customHeight="1" x14ac:dyDescent="0.35">
      <c r="A6" s="164"/>
      <c r="B6" s="165"/>
      <c r="C6" s="166" t="s">
        <v>45</v>
      </c>
      <c r="D6" s="167"/>
    </row>
    <row r="7" spans="1:6" ht="12.25" customHeight="1" x14ac:dyDescent="0.35">
      <c r="A7" s="174"/>
      <c r="B7" s="329"/>
      <c r="C7" s="328"/>
      <c r="D7" s="330"/>
    </row>
    <row r="8" spans="1:6" ht="15.5" x14ac:dyDescent="0.35">
      <c r="A8" s="170" t="s">
        <v>46</v>
      </c>
      <c r="B8" s="171"/>
      <c r="C8" s="178">
        <f>I44</f>
        <v>0</v>
      </c>
      <c r="D8" s="179"/>
    </row>
    <row r="9" spans="1:6" ht="12.25" customHeight="1" x14ac:dyDescent="0.35">
      <c r="A9" s="170"/>
      <c r="B9" s="171"/>
      <c r="C9" s="178"/>
      <c r="D9" s="179"/>
    </row>
    <row r="10" spans="1:6" ht="15.5" x14ac:dyDescent="0.35">
      <c r="A10" s="170" t="s">
        <v>47</v>
      </c>
      <c r="B10" s="171"/>
      <c r="C10" s="178">
        <f>K44</f>
        <v>0</v>
      </c>
      <c r="D10" s="179"/>
    </row>
    <row r="11" spans="1:6" ht="12.25" customHeight="1" x14ac:dyDescent="0.35">
      <c r="A11" s="170"/>
      <c r="B11" s="171"/>
      <c r="C11" s="178"/>
      <c r="D11" s="179"/>
    </row>
    <row r="12" spans="1:6" ht="15.5" x14ac:dyDescent="0.35">
      <c r="A12" s="170" t="s">
        <v>48</v>
      </c>
      <c r="B12" s="171"/>
      <c r="C12" s="178">
        <f>H52</f>
        <v>0</v>
      </c>
      <c r="D12" s="179"/>
    </row>
    <row r="13" spans="1:6" ht="12.25" customHeight="1" x14ac:dyDescent="0.35">
      <c r="A13" s="170"/>
      <c r="B13" s="171"/>
      <c r="C13" s="178"/>
      <c r="D13" s="179"/>
    </row>
    <row r="14" spans="1:6" ht="15.5" x14ac:dyDescent="0.35">
      <c r="A14" s="170" t="s">
        <v>49</v>
      </c>
      <c r="B14" s="171"/>
      <c r="C14" s="178">
        <f>H60</f>
        <v>0</v>
      </c>
      <c r="D14" s="179"/>
    </row>
    <row r="15" spans="1:6" ht="12.25" customHeight="1" x14ac:dyDescent="0.35">
      <c r="A15" s="170"/>
      <c r="B15" s="171"/>
      <c r="C15" s="178"/>
      <c r="D15" s="179"/>
    </row>
    <row r="16" spans="1:6" ht="15.5" x14ac:dyDescent="0.35">
      <c r="A16" s="170" t="s">
        <v>50</v>
      </c>
      <c r="B16" s="171"/>
      <c r="C16" s="178">
        <f>H67</f>
        <v>0</v>
      </c>
      <c r="D16" s="179"/>
    </row>
    <row r="17" spans="1:4" ht="12.25" customHeight="1" x14ac:dyDescent="0.35">
      <c r="A17" s="170"/>
      <c r="B17" s="171"/>
      <c r="C17" s="178"/>
      <c r="D17" s="179"/>
    </row>
    <row r="18" spans="1:4" ht="15.5" x14ac:dyDescent="0.35">
      <c r="A18" s="170" t="s">
        <v>51</v>
      </c>
      <c r="B18" s="171"/>
      <c r="C18" s="178">
        <f>H74</f>
        <v>0</v>
      </c>
      <c r="D18" s="179"/>
    </row>
    <row r="19" spans="1:4" ht="12.25" customHeight="1" x14ac:dyDescent="0.35">
      <c r="A19" s="170"/>
      <c r="B19" s="171"/>
      <c r="C19" s="178"/>
      <c r="D19" s="179"/>
    </row>
    <row r="20" spans="1:4" ht="15.5" x14ac:dyDescent="0.35">
      <c r="A20" s="170" t="s">
        <v>52</v>
      </c>
      <c r="B20" s="171"/>
      <c r="C20" s="178">
        <f>H81</f>
        <v>0</v>
      </c>
      <c r="D20" s="179"/>
    </row>
    <row r="21" spans="1:4" ht="12.25" customHeight="1" x14ac:dyDescent="0.35">
      <c r="A21" s="170"/>
      <c r="B21" s="171"/>
      <c r="C21" s="178"/>
      <c r="D21" s="179"/>
    </row>
    <row r="22" spans="1:4" ht="15.5" x14ac:dyDescent="0.35">
      <c r="A22" s="170" t="s">
        <v>53</v>
      </c>
      <c r="B22" s="171"/>
      <c r="C22" s="178">
        <f>H88</f>
        <v>0</v>
      </c>
      <c r="D22" s="179"/>
    </row>
    <row r="23" spans="1:4" ht="12.25" customHeight="1" x14ac:dyDescent="0.35">
      <c r="A23" s="170"/>
      <c r="B23" s="171"/>
      <c r="C23" s="178"/>
      <c r="D23" s="179"/>
    </row>
    <row r="24" spans="1:4" ht="15.5" x14ac:dyDescent="0.35">
      <c r="A24" s="170" t="s">
        <v>54</v>
      </c>
      <c r="B24" s="171"/>
      <c r="C24" s="178">
        <f>H96</f>
        <v>0</v>
      </c>
      <c r="D24" s="179"/>
    </row>
    <row r="25" spans="1:4" ht="12.25" customHeight="1" x14ac:dyDescent="0.35">
      <c r="A25" s="170"/>
      <c r="B25" s="171"/>
      <c r="C25" s="178"/>
      <c r="D25" s="179"/>
    </row>
    <row r="26" spans="1:4" ht="15.5" x14ac:dyDescent="0.35">
      <c r="A26" s="170" t="s">
        <v>55</v>
      </c>
      <c r="B26" s="171"/>
      <c r="C26" s="262">
        <f>H104</f>
        <v>0</v>
      </c>
      <c r="D26" s="263"/>
    </row>
    <row r="27" spans="1:4" ht="12.25" customHeight="1" x14ac:dyDescent="0.35">
      <c r="A27" s="170"/>
      <c r="B27" s="171"/>
      <c r="C27" s="178"/>
      <c r="D27" s="179"/>
    </row>
    <row r="28" spans="1:4" ht="15.5" x14ac:dyDescent="0.35">
      <c r="A28" s="170" t="s">
        <v>61</v>
      </c>
      <c r="B28" s="171"/>
      <c r="C28" s="262">
        <f>C8+C10+C12+C14+C16+C18+C20+C22+C24+C26</f>
        <v>0</v>
      </c>
      <c r="D28" s="263"/>
    </row>
    <row r="29" spans="1:4" ht="12.25" customHeight="1" x14ac:dyDescent="0.35">
      <c r="A29" s="170"/>
      <c r="B29" s="171"/>
      <c r="C29" s="178"/>
      <c r="D29" s="179"/>
    </row>
    <row r="30" spans="1:4" ht="15.5" x14ac:dyDescent="0.35">
      <c r="A30" s="170" t="s">
        <v>62</v>
      </c>
      <c r="B30" s="171"/>
      <c r="C30" s="262"/>
      <c r="D30" s="263"/>
    </row>
    <row r="31" spans="1:4" ht="15.5" x14ac:dyDescent="0.35">
      <c r="A31" s="331" t="s">
        <v>146</v>
      </c>
      <c r="B31" s="332"/>
      <c r="C31" s="264">
        <f>C28*10%</f>
        <v>0</v>
      </c>
      <c r="D31" s="265"/>
    </row>
    <row r="32" spans="1:4" ht="16" thickBot="1" x14ac:dyDescent="0.4">
      <c r="A32" s="193" t="s">
        <v>58</v>
      </c>
      <c r="B32" s="194"/>
      <c r="C32" s="195">
        <f>C28+C30</f>
        <v>0</v>
      </c>
      <c r="D32" s="196"/>
    </row>
    <row r="33" spans="1:19" ht="7" customHeight="1" x14ac:dyDescent="0.3">
      <c r="A33" s="30"/>
      <c r="B33" s="30"/>
      <c r="C33" s="31"/>
      <c r="D33" s="31"/>
    </row>
    <row r="34" spans="1:19" ht="19" thickBot="1" x14ac:dyDescent="0.5">
      <c r="A34" s="90" t="s">
        <v>8</v>
      </c>
    </row>
    <row r="35" spans="1:19" s="49" customFormat="1" x14ac:dyDescent="0.3">
      <c r="A35" s="197"/>
      <c r="B35" s="198"/>
      <c r="C35" s="199" t="s">
        <v>64</v>
      </c>
      <c r="D35" s="200"/>
      <c r="E35" s="182" t="s">
        <v>65</v>
      </c>
      <c r="F35" s="183"/>
      <c r="G35" s="183"/>
      <c r="H35" s="183"/>
      <c r="I35" s="183"/>
      <c r="J35" s="183"/>
      <c r="K35" s="183"/>
      <c r="L35" s="184"/>
      <c r="M35" s="150"/>
      <c r="N35"/>
      <c r="O35"/>
      <c r="P35"/>
      <c r="Q35"/>
      <c r="R35"/>
      <c r="S35"/>
    </row>
    <row r="36" spans="1:19" s="64" customFormat="1" ht="43.5" x14ac:dyDescent="0.35">
      <c r="A36" s="60" t="s">
        <v>66</v>
      </c>
      <c r="B36" s="61" t="s">
        <v>67</v>
      </c>
      <c r="C36" s="61" t="s">
        <v>68</v>
      </c>
      <c r="D36" s="61" t="s">
        <v>69</v>
      </c>
      <c r="E36" s="61" t="s">
        <v>70</v>
      </c>
      <c r="F36" s="62" t="s">
        <v>142</v>
      </c>
      <c r="G36" s="61" t="s">
        <v>72</v>
      </c>
      <c r="H36" s="61" t="s">
        <v>73</v>
      </c>
      <c r="I36" s="61" t="s">
        <v>74</v>
      </c>
      <c r="J36" s="61" t="s">
        <v>75</v>
      </c>
      <c r="K36" s="61" t="s">
        <v>76</v>
      </c>
      <c r="L36" s="63" t="s">
        <v>77</v>
      </c>
      <c r="M36" s="151"/>
      <c r="N36"/>
      <c r="O36"/>
      <c r="P36"/>
      <c r="Q36"/>
      <c r="R36"/>
      <c r="S36"/>
    </row>
    <row r="37" spans="1:19" s="69" customFormat="1" ht="14.5" x14ac:dyDescent="0.35">
      <c r="A37" s="65"/>
      <c r="B37" s="66"/>
      <c r="C37" s="66"/>
      <c r="D37" s="66"/>
      <c r="E37" s="66"/>
      <c r="F37" s="67"/>
      <c r="G37" s="66"/>
      <c r="H37" s="66"/>
      <c r="I37" s="66"/>
      <c r="J37" s="66"/>
      <c r="K37" s="66"/>
      <c r="L37" s="68"/>
      <c r="M37" s="152"/>
      <c r="N37"/>
      <c r="O37"/>
      <c r="P37"/>
      <c r="Q37"/>
      <c r="R37"/>
      <c r="S37"/>
    </row>
    <row r="38" spans="1:19" s="69" customFormat="1" ht="14.5" x14ac:dyDescent="0.35">
      <c r="A38" s="70"/>
      <c r="B38" s="71"/>
      <c r="C38" s="101">
        <v>0</v>
      </c>
      <c r="D38" s="73"/>
      <c r="E38" s="101">
        <v>0</v>
      </c>
      <c r="F38" s="74"/>
      <c r="G38" s="75">
        <f>E38*F38</f>
        <v>0</v>
      </c>
      <c r="H38" s="76">
        <v>0</v>
      </c>
      <c r="I38" s="72">
        <f>G38*H38</f>
        <v>0</v>
      </c>
      <c r="J38" s="85">
        <v>0</v>
      </c>
      <c r="K38" s="72">
        <f>I38*J38</f>
        <v>0</v>
      </c>
      <c r="L38" s="77">
        <f>I38+K38</f>
        <v>0</v>
      </c>
      <c r="M38" s="152"/>
      <c r="N38"/>
      <c r="O38"/>
      <c r="P38"/>
      <c r="Q38"/>
      <c r="R38"/>
      <c r="S38"/>
    </row>
    <row r="39" spans="1:19" s="69" customFormat="1" ht="14.5" x14ac:dyDescent="0.35">
      <c r="A39" s="70"/>
      <c r="B39" s="71"/>
      <c r="C39" s="101">
        <v>0</v>
      </c>
      <c r="D39" s="73"/>
      <c r="E39" s="101">
        <v>0</v>
      </c>
      <c r="F39" s="74"/>
      <c r="G39" s="75">
        <f>(C39*D39)/12</f>
        <v>0</v>
      </c>
      <c r="H39" s="76">
        <v>0</v>
      </c>
      <c r="I39" s="72">
        <f t="shared" ref="I39:I43" si="0">G39*H39</f>
        <v>0</v>
      </c>
      <c r="J39" s="85">
        <v>0</v>
      </c>
      <c r="K39" s="72">
        <f t="shared" ref="K39:K43" si="1">I39*J39</f>
        <v>0</v>
      </c>
      <c r="L39" s="77">
        <f t="shared" ref="L39:L43" si="2">I39+K39</f>
        <v>0</v>
      </c>
      <c r="M39" s="152"/>
      <c r="N39"/>
      <c r="O39"/>
      <c r="P39"/>
      <c r="Q39"/>
      <c r="R39"/>
      <c r="S39"/>
    </row>
    <row r="40" spans="1:19" s="69" customFormat="1" ht="14.5" x14ac:dyDescent="0.35">
      <c r="A40" s="70"/>
      <c r="B40" s="84"/>
      <c r="C40" s="101">
        <v>0</v>
      </c>
      <c r="D40" s="73"/>
      <c r="E40" s="101">
        <v>0</v>
      </c>
      <c r="F40" s="74"/>
      <c r="G40" s="75">
        <f>(C40*D40)/12</f>
        <v>0</v>
      </c>
      <c r="H40" s="76">
        <v>0</v>
      </c>
      <c r="I40" s="72">
        <f t="shared" si="0"/>
        <v>0</v>
      </c>
      <c r="J40" s="85">
        <v>0</v>
      </c>
      <c r="K40" s="72">
        <f t="shared" si="1"/>
        <v>0</v>
      </c>
      <c r="L40" s="77">
        <f t="shared" si="2"/>
        <v>0</v>
      </c>
      <c r="M40" s="152"/>
      <c r="N40"/>
      <c r="O40"/>
      <c r="P40"/>
      <c r="Q40"/>
      <c r="R40"/>
      <c r="S40"/>
    </row>
    <row r="41" spans="1:19" s="69" customFormat="1" ht="14.5" x14ac:dyDescent="0.35">
      <c r="A41" s="70"/>
      <c r="B41" s="84"/>
      <c r="C41" s="101">
        <v>0</v>
      </c>
      <c r="D41" s="73"/>
      <c r="E41" s="101">
        <v>0</v>
      </c>
      <c r="F41" s="74"/>
      <c r="G41" s="75">
        <f t="shared" ref="G41:G43" si="3">E41*F41</f>
        <v>0</v>
      </c>
      <c r="H41" s="76">
        <v>0</v>
      </c>
      <c r="I41" s="72">
        <f t="shared" si="0"/>
        <v>0</v>
      </c>
      <c r="J41" s="85">
        <v>0</v>
      </c>
      <c r="K41" s="72">
        <f t="shared" si="1"/>
        <v>0</v>
      </c>
      <c r="L41" s="77">
        <f t="shared" si="2"/>
        <v>0</v>
      </c>
      <c r="M41" s="152"/>
      <c r="N41"/>
      <c r="O41"/>
      <c r="P41"/>
      <c r="Q41"/>
      <c r="R41"/>
      <c r="S41"/>
    </row>
    <row r="42" spans="1:19" s="69" customFormat="1" ht="14.5" x14ac:dyDescent="0.35">
      <c r="A42" s="70"/>
      <c r="B42" s="84"/>
      <c r="C42" s="101">
        <v>0</v>
      </c>
      <c r="D42" s="73"/>
      <c r="E42" s="101">
        <v>0</v>
      </c>
      <c r="F42" s="74"/>
      <c r="G42" s="75">
        <f t="shared" si="3"/>
        <v>0</v>
      </c>
      <c r="H42" s="76">
        <v>0</v>
      </c>
      <c r="I42" s="72">
        <f t="shared" si="0"/>
        <v>0</v>
      </c>
      <c r="J42" s="85">
        <v>0</v>
      </c>
      <c r="K42" s="72">
        <f t="shared" si="1"/>
        <v>0</v>
      </c>
      <c r="L42" s="77">
        <f t="shared" si="2"/>
        <v>0</v>
      </c>
      <c r="M42" s="152"/>
      <c r="N42"/>
      <c r="O42"/>
      <c r="P42"/>
      <c r="Q42"/>
      <c r="R42"/>
      <c r="S42"/>
    </row>
    <row r="43" spans="1:19" s="69" customFormat="1" ht="14.5" x14ac:dyDescent="0.35">
      <c r="A43" s="70"/>
      <c r="B43" s="71"/>
      <c r="C43" s="101">
        <v>0</v>
      </c>
      <c r="D43" s="73"/>
      <c r="E43" s="101">
        <v>0</v>
      </c>
      <c r="F43" s="74"/>
      <c r="G43" s="75">
        <f t="shared" si="3"/>
        <v>0</v>
      </c>
      <c r="H43" s="76">
        <v>0</v>
      </c>
      <c r="I43" s="72">
        <f t="shared" si="0"/>
        <v>0</v>
      </c>
      <c r="J43" s="85">
        <v>0</v>
      </c>
      <c r="K43" s="72">
        <f t="shared" si="1"/>
        <v>0</v>
      </c>
      <c r="L43" s="77">
        <f t="shared" si="2"/>
        <v>0</v>
      </c>
      <c r="M43" s="152"/>
      <c r="N43"/>
      <c r="O43"/>
      <c r="P43"/>
      <c r="Q43"/>
      <c r="R43"/>
      <c r="S43"/>
    </row>
    <row r="44" spans="1:19" s="69" customFormat="1" ht="15" thickBot="1" x14ac:dyDescent="0.4">
      <c r="A44" s="78" t="s">
        <v>58</v>
      </c>
      <c r="B44" s="320"/>
      <c r="C44" s="320"/>
      <c r="D44" s="320"/>
      <c r="E44" s="320"/>
      <c r="F44" s="321"/>
      <c r="G44" s="320"/>
      <c r="H44" s="320"/>
      <c r="I44" s="79">
        <f>SUM(I38:I43)</f>
        <v>0</v>
      </c>
      <c r="J44" s="320"/>
      <c r="K44" s="79">
        <f>SUM(K38:K43)</f>
        <v>0</v>
      </c>
      <c r="L44" s="80">
        <f>SUM(L38:L43)</f>
        <v>0</v>
      </c>
      <c r="M44" s="152"/>
      <c r="N44"/>
      <c r="O44"/>
      <c r="P44"/>
      <c r="Q44"/>
      <c r="R44"/>
      <c r="S44"/>
    </row>
    <row r="45" spans="1:19" ht="7.5" customHeight="1" x14ac:dyDescent="0.3">
      <c r="A45" s="35"/>
      <c r="B45" s="35"/>
      <c r="C45" s="35"/>
      <c r="D45" s="35"/>
      <c r="E45" s="35"/>
      <c r="F45" s="35"/>
      <c r="G45" s="35"/>
      <c r="H45" s="35"/>
      <c r="I45" s="35"/>
      <c r="J45" s="35"/>
      <c r="K45" s="35"/>
      <c r="L45" s="35"/>
    </row>
    <row r="46" spans="1:19" ht="19" thickBot="1" x14ac:dyDescent="0.5">
      <c r="A46" s="90" t="s">
        <v>79</v>
      </c>
      <c r="B46" s="35"/>
      <c r="C46" s="35"/>
      <c r="D46" s="35"/>
      <c r="E46" s="35"/>
      <c r="F46" s="35"/>
      <c r="G46" s="35"/>
      <c r="H46" s="35"/>
      <c r="I46" s="35"/>
      <c r="J46" s="35"/>
      <c r="K46" s="36"/>
      <c r="L46" s="35"/>
    </row>
    <row r="47" spans="1:19" s="49" customFormat="1" ht="29" x14ac:dyDescent="0.35">
      <c r="A47" s="356" t="s">
        <v>80</v>
      </c>
      <c r="B47" s="357"/>
      <c r="C47" s="361" t="s">
        <v>131</v>
      </c>
      <c r="D47" s="362"/>
      <c r="E47" s="358" t="s">
        <v>114</v>
      </c>
      <c r="F47" s="357"/>
      <c r="G47" s="363" t="s">
        <v>121</v>
      </c>
      <c r="H47" s="358" t="s">
        <v>81</v>
      </c>
      <c r="I47" s="360"/>
      <c r="J47" s="22"/>
      <c r="K47" s="55"/>
      <c r="L47" s="22"/>
      <c r="M47" s="150"/>
      <c r="N47"/>
      <c r="O47"/>
      <c r="P47"/>
      <c r="Q47"/>
      <c r="R47"/>
      <c r="S47"/>
    </row>
    <row r="48" spans="1:19" s="49" customFormat="1" x14ac:dyDescent="0.3">
      <c r="A48" s="313"/>
      <c r="B48" s="314"/>
      <c r="C48" s="313"/>
      <c r="D48" s="314"/>
      <c r="E48" s="313"/>
      <c r="F48" s="314"/>
      <c r="G48" s="315"/>
      <c r="H48" s="316"/>
      <c r="I48" s="317"/>
      <c r="J48" s="22"/>
      <c r="K48" s="55"/>
      <c r="L48" s="22"/>
      <c r="M48" s="150"/>
      <c r="N48"/>
      <c r="O48"/>
      <c r="P48"/>
      <c r="Q48"/>
      <c r="R48"/>
      <c r="S48"/>
    </row>
    <row r="49" spans="1:19" s="49" customFormat="1" ht="14.5" x14ac:dyDescent="0.35">
      <c r="A49" s="266"/>
      <c r="B49" s="267"/>
      <c r="C49" s="268"/>
      <c r="D49" s="267"/>
      <c r="E49" s="354">
        <v>0</v>
      </c>
      <c r="F49" s="355"/>
      <c r="G49" s="105"/>
      <c r="H49" s="271">
        <f>(E49*G49)*C49</f>
        <v>0</v>
      </c>
      <c r="I49" s="272"/>
      <c r="J49" s="22"/>
      <c r="K49" s="55"/>
      <c r="L49" s="22"/>
      <c r="M49" s="150"/>
      <c r="N49"/>
      <c r="O49"/>
      <c r="P49"/>
      <c r="Q49"/>
      <c r="R49"/>
      <c r="S49"/>
    </row>
    <row r="50" spans="1:19" ht="14.5" x14ac:dyDescent="0.35">
      <c r="A50" s="266"/>
      <c r="B50" s="267"/>
      <c r="C50" s="268"/>
      <c r="D50" s="267"/>
      <c r="E50" s="354">
        <v>0</v>
      </c>
      <c r="F50" s="355"/>
      <c r="G50" s="76"/>
      <c r="H50" s="273">
        <f t="shared" ref="H50:H51" si="4">(E50*G50)*C50</f>
        <v>0</v>
      </c>
      <c r="I50" s="274"/>
      <c r="J50" s="35"/>
      <c r="K50" s="36"/>
      <c r="L50" s="35"/>
    </row>
    <row r="51" spans="1:19" ht="14.5" x14ac:dyDescent="0.35">
      <c r="A51" s="266"/>
      <c r="B51" s="267"/>
      <c r="C51" s="268"/>
      <c r="D51" s="267"/>
      <c r="E51" s="354">
        <v>0</v>
      </c>
      <c r="F51" s="355"/>
      <c r="G51" s="76"/>
      <c r="H51" s="273">
        <f t="shared" si="4"/>
        <v>0</v>
      </c>
      <c r="I51" s="274"/>
      <c r="J51" s="35"/>
      <c r="K51" s="35"/>
      <c r="L51" s="35"/>
    </row>
    <row r="52" spans="1:19" ht="15" thickBot="1" x14ac:dyDescent="0.4">
      <c r="A52" s="334" t="s">
        <v>58</v>
      </c>
      <c r="B52" s="335"/>
      <c r="C52" s="343"/>
      <c r="D52" s="344"/>
      <c r="E52" s="343"/>
      <c r="F52" s="344"/>
      <c r="G52" s="345"/>
      <c r="H52" s="302">
        <f>SUM(H49:I51)</f>
        <v>0</v>
      </c>
      <c r="I52" s="303"/>
      <c r="J52" s="35"/>
      <c r="K52" s="35"/>
      <c r="L52" s="35"/>
    </row>
    <row r="53" spans="1:19" ht="7.5" customHeight="1" x14ac:dyDescent="0.3">
      <c r="A53" s="35"/>
      <c r="B53" s="35"/>
      <c r="C53" s="35"/>
      <c r="D53" s="37"/>
      <c r="E53" s="35"/>
      <c r="F53" s="35"/>
      <c r="G53" s="35"/>
      <c r="H53" s="35"/>
      <c r="I53" s="35"/>
      <c r="J53" s="35"/>
      <c r="K53" s="35"/>
      <c r="L53" s="35"/>
    </row>
    <row r="54" spans="1:19" s="49" customFormat="1" ht="19" thickBot="1" x14ac:dyDescent="0.5">
      <c r="A54" s="90" t="s">
        <v>82</v>
      </c>
      <c r="B54" s="22"/>
      <c r="C54" s="22"/>
      <c r="D54" s="40"/>
      <c r="E54" s="22"/>
      <c r="F54" s="22"/>
      <c r="G54" s="22"/>
      <c r="H54" s="22"/>
      <c r="I54" s="22"/>
      <c r="J54" s="22"/>
      <c r="K54" s="22"/>
      <c r="L54" s="22"/>
      <c r="M54" s="150"/>
      <c r="N54"/>
      <c r="O54"/>
      <c r="P54"/>
      <c r="Q54"/>
      <c r="R54"/>
      <c r="S54"/>
    </row>
    <row r="55" spans="1:19" s="49" customFormat="1" ht="29" x14ac:dyDescent="0.35">
      <c r="A55" s="364" t="s">
        <v>83</v>
      </c>
      <c r="B55" s="365" t="s">
        <v>67</v>
      </c>
      <c r="C55" s="361" t="s">
        <v>131</v>
      </c>
      <c r="D55" s="362"/>
      <c r="E55" s="358" t="s">
        <v>114</v>
      </c>
      <c r="F55" s="357"/>
      <c r="G55" s="363" t="s">
        <v>121</v>
      </c>
      <c r="H55" s="358" t="s">
        <v>81</v>
      </c>
      <c r="I55" s="360"/>
      <c r="J55" s="30"/>
      <c r="K55" s="30"/>
      <c r="L55" s="30"/>
      <c r="M55" s="150"/>
      <c r="N55"/>
      <c r="O55"/>
      <c r="P55"/>
      <c r="Q55"/>
      <c r="R55"/>
      <c r="S55"/>
    </row>
    <row r="56" spans="1:19" s="49" customFormat="1" x14ac:dyDescent="0.3">
      <c r="A56" s="50"/>
      <c r="B56" s="51"/>
      <c r="C56" s="228"/>
      <c r="D56" s="230"/>
      <c r="E56" s="228"/>
      <c r="F56" s="230"/>
      <c r="G56" s="51"/>
      <c r="H56" s="228"/>
      <c r="I56" s="229"/>
      <c r="J56" s="22"/>
      <c r="K56" s="22"/>
      <c r="L56" s="22"/>
      <c r="M56" s="150"/>
      <c r="N56"/>
      <c r="O56"/>
      <c r="P56"/>
      <c r="Q56"/>
      <c r="R56"/>
      <c r="S56"/>
    </row>
    <row r="57" spans="1:19" s="49" customFormat="1" ht="14.5" x14ac:dyDescent="0.35">
      <c r="A57" s="70"/>
      <c r="B57" s="76"/>
      <c r="C57" s="268"/>
      <c r="D57" s="267"/>
      <c r="E57" s="354">
        <v>0</v>
      </c>
      <c r="F57" s="355"/>
      <c r="G57" s="71"/>
      <c r="H57" s="271">
        <f>(E57*G57)*C57</f>
        <v>0</v>
      </c>
      <c r="I57" s="272"/>
      <c r="J57" s="112"/>
      <c r="K57" s="22"/>
      <c r="L57" s="22"/>
      <c r="M57" s="150"/>
      <c r="N57"/>
      <c r="O57"/>
      <c r="P57"/>
      <c r="Q57"/>
      <c r="R57"/>
      <c r="S57"/>
    </row>
    <row r="58" spans="1:19" s="49" customFormat="1" ht="14.5" x14ac:dyDescent="0.35">
      <c r="A58" s="277"/>
      <c r="B58" s="278"/>
      <c r="C58" s="278"/>
      <c r="D58" s="278"/>
      <c r="E58" s="278"/>
      <c r="F58" s="278"/>
      <c r="G58" s="278"/>
      <c r="H58" s="278"/>
      <c r="I58" s="279"/>
      <c r="J58" s="22"/>
      <c r="K58" s="22"/>
      <c r="L58" s="22"/>
      <c r="M58" s="150"/>
      <c r="N58"/>
      <c r="O58"/>
      <c r="P58"/>
      <c r="Q58"/>
      <c r="R58"/>
      <c r="S58"/>
    </row>
    <row r="59" spans="1:19" s="49" customFormat="1" ht="14.5" x14ac:dyDescent="0.35">
      <c r="A59" s="70"/>
      <c r="B59" s="76"/>
      <c r="C59" s="268"/>
      <c r="D59" s="267"/>
      <c r="E59" s="354">
        <v>0</v>
      </c>
      <c r="F59" s="355"/>
      <c r="G59" s="71"/>
      <c r="H59" s="271">
        <f>(E59*G59)*C59</f>
        <v>0</v>
      </c>
      <c r="I59" s="272"/>
      <c r="J59" s="22"/>
      <c r="K59" s="22"/>
      <c r="L59" s="22"/>
      <c r="M59" s="150"/>
      <c r="N59"/>
      <c r="O59"/>
      <c r="P59"/>
      <c r="Q59"/>
      <c r="R59"/>
      <c r="S59"/>
    </row>
    <row r="60" spans="1:19" s="49" customFormat="1" ht="15" thickBot="1" x14ac:dyDescent="0.4">
      <c r="A60" s="78" t="s">
        <v>58</v>
      </c>
      <c r="B60" s="320"/>
      <c r="C60" s="336"/>
      <c r="D60" s="337"/>
      <c r="E60" s="336"/>
      <c r="F60" s="337"/>
      <c r="G60" s="320"/>
      <c r="H60" s="302">
        <f>H57+H59</f>
        <v>0</v>
      </c>
      <c r="I60" s="303"/>
      <c r="J60" s="296"/>
      <c r="K60" s="297"/>
      <c r="L60" s="297"/>
      <c r="M60" s="150"/>
      <c r="N60"/>
      <c r="O60"/>
      <c r="P60"/>
      <c r="Q60"/>
      <c r="R60"/>
      <c r="S60"/>
    </row>
    <row r="61" spans="1:19" ht="7.5" customHeight="1" x14ac:dyDescent="0.3">
      <c r="D61" s="40"/>
    </row>
    <row r="62" spans="1:19" s="22" customFormat="1" ht="19" thickBot="1" x14ac:dyDescent="0.5">
      <c r="A62" s="90" t="s">
        <v>85</v>
      </c>
      <c r="D62" s="40"/>
      <c r="M62" s="150"/>
      <c r="N62"/>
      <c r="O62"/>
      <c r="P62"/>
      <c r="Q62"/>
      <c r="R62"/>
      <c r="S62"/>
    </row>
    <row r="63" spans="1:19" s="22" customFormat="1" ht="29" x14ac:dyDescent="0.35">
      <c r="A63" s="356" t="s">
        <v>80</v>
      </c>
      <c r="B63" s="357"/>
      <c r="C63" s="361" t="s">
        <v>131</v>
      </c>
      <c r="D63" s="362"/>
      <c r="E63" s="358" t="s">
        <v>114</v>
      </c>
      <c r="F63" s="357"/>
      <c r="G63" s="363" t="s">
        <v>121</v>
      </c>
      <c r="H63" s="358" t="s">
        <v>81</v>
      </c>
      <c r="I63" s="360"/>
      <c r="M63" s="150"/>
      <c r="N63"/>
      <c r="O63"/>
      <c r="P63"/>
      <c r="Q63"/>
      <c r="R63"/>
      <c r="S63"/>
    </row>
    <row r="64" spans="1:19" s="22" customFormat="1" x14ac:dyDescent="0.3">
      <c r="A64" s="158"/>
      <c r="B64" s="52"/>
      <c r="C64" s="58"/>
      <c r="D64" s="59"/>
      <c r="E64" s="58"/>
      <c r="F64" s="52"/>
      <c r="G64" s="51"/>
      <c r="H64" s="58"/>
      <c r="I64" s="92"/>
      <c r="M64" s="150"/>
      <c r="N64"/>
      <c r="O64"/>
      <c r="P64"/>
      <c r="Q64"/>
      <c r="R64"/>
      <c r="S64"/>
    </row>
    <row r="65" spans="1:19" s="22" customFormat="1" ht="14.5" x14ac:dyDescent="0.35">
      <c r="A65" s="266"/>
      <c r="B65" s="267"/>
      <c r="C65" s="268"/>
      <c r="D65" s="267"/>
      <c r="E65" s="372">
        <v>0</v>
      </c>
      <c r="F65" s="373"/>
      <c r="G65" s="106"/>
      <c r="H65" s="271">
        <f t="shared" ref="H65:H66" si="5">(E65*G65)*C65</f>
        <v>0</v>
      </c>
      <c r="I65" s="272"/>
      <c r="M65" s="150"/>
      <c r="N65"/>
      <c r="O65"/>
      <c r="P65"/>
      <c r="Q65"/>
      <c r="R65"/>
      <c r="S65"/>
    </row>
    <row r="66" spans="1:19" s="22" customFormat="1" ht="14.5" x14ac:dyDescent="0.35">
      <c r="A66" s="286"/>
      <c r="B66" s="287"/>
      <c r="C66" s="268"/>
      <c r="D66" s="267"/>
      <c r="E66" s="372">
        <v>0</v>
      </c>
      <c r="F66" s="373"/>
      <c r="G66" s="108"/>
      <c r="H66" s="273">
        <f t="shared" si="5"/>
        <v>0</v>
      </c>
      <c r="I66" s="274"/>
      <c r="M66" s="150"/>
      <c r="N66"/>
      <c r="O66"/>
      <c r="P66"/>
      <c r="Q66"/>
      <c r="R66"/>
      <c r="S66"/>
    </row>
    <row r="67" spans="1:19" s="22" customFormat="1" ht="15" thickBot="1" x14ac:dyDescent="0.4">
      <c r="A67" s="334" t="s">
        <v>58</v>
      </c>
      <c r="B67" s="335"/>
      <c r="C67" s="346"/>
      <c r="D67" s="347"/>
      <c r="E67" s="346"/>
      <c r="F67" s="321"/>
      <c r="G67" s="320"/>
      <c r="H67" s="338">
        <f>SUM(H65:I66)</f>
        <v>0</v>
      </c>
      <c r="I67" s="339"/>
      <c r="M67" s="150"/>
      <c r="N67"/>
      <c r="O67"/>
      <c r="P67"/>
      <c r="Q67"/>
      <c r="R67"/>
      <c r="S67"/>
    </row>
    <row r="68" spans="1:19" s="22" customFormat="1" ht="7.5" customHeight="1" x14ac:dyDescent="0.3">
      <c r="A68" s="39"/>
      <c r="B68" s="35"/>
      <c r="C68" s="35"/>
      <c r="D68" s="37"/>
      <c r="E68" s="35"/>
      <c r="F68" s="35"/>
      <c r="G68" s="35"/>
      <c r="H68" s="35"/>
      <c r="I68" s="42"/>
      <c r="M68" s="150"/>
      <c r="N68"/>
      <c r="O68"/>
      <c r="P68"/>
      <c r="Q68"/>
      <c r="R68"/>
      <c r="S68"/>
    </row>
    <row r="69" spans="1:19" s="22" customFormat="1" ht="19" thickBot="1" x14ac:dyDescent="0.5">
      <c r="A69" s="90" t="s">
        <v>86</v>
      </c>
      <c r="B69" s="35"/>
      <c r="C69" s="35"/>
      <c r="D69" s="35"/>
      <c r="E69" s="35"/>
      <c r="F69" s="35"/>
      <c r="G69" s="35"/>
      <c r="H69" s="35"/>
      <c r="I69" s="35"/>
      <c r="M69" s="150"/>
      <c r="N69"/>
      <c r="O69"/>
      <c r="P69"/>
      <c r="Q69"/>
      <c r="R69"/>
      <c r="S69"/>
    </row>
    <row r="70" spans="1:19" s="22" customFormat="1" ht="29" x14ac:dyDescent="0.35">
      <c r="A70" s="364" t="s">
        <v>80</v>
      </c>
      <c r="B70" s="365" t="s">
        <v>67</v>
      </c>
      <c r="C70" s="361" t="s">
        <v>131</v>
      </c>
      <c r="D70" s="362"/>
      <c r="E70" s="358" t="s">
        <v>114</v>
      </c>
      <c r="F70" s="357"/>
      <c r="G70" s="363" t="s">
        <v>121</v>
      </c>
      <c r="H70" s="358" t="s">
        <v>81</v>
      </c>
      <c r="I70" s="360"/>
      <c r="M70" s="150"/>
      <c r="N70"/>
      <c r="O70"/>
      <c r="P70"/>
      <c r="Q70"/>
      <c r="R70"/>
      <c r="S70"/>
    </row>
    <row r="71" spans="1:19" s="22" customFormat="1" x14ac:dyDescent="0.3">
      <c r="A71" s="158"/>
      <c r="B71" s="51"/>
      <c r="C71" s="58"/>
      <c r="D71" s="59"/>
      <c r="E71" s="58"/>
      <c r="F71" s="52"/>
      <c r="G71" s="51"/>
      <c r="H71" s="58"/>
      <c r="I71" s="92"/>
      <c r="M71" s="150"/>
      <c r="N71"/>
      <c r="O71"/>
      <c r="P71"/>
      <c r="Q71"/>
      <c r="R71"/>
      <c r="S71"/>
    </row>
    <row r="72" spans="1:19" s="22" customFormat="1" ht="14.5" x14ac:dyDescent="0.35">
      <c r="A72" s="70"/>
      <c r="B72" s="76"/>
      <c r="C72" s="269"/>
      <c r="D72" s="270"/>
      <c r="E72" s="354">
        <v>0</v>
      </c>
      <c r="F72" s="355"/>
      <c r="G72" s="100"/>
      <c r="H72" s="273">
        <f t="shared" ref="H72:H73" si="6">(E72*G72)*C72</f>
        <v>0</v>
      </c>
      <c r="I72" s="274"/>
      <c r="M72" s="150"/>
      <c r="N72"/>
      <c r="O72"/>
      <c r="P72"/>
      <c r="Q72"/>
      <c r="R72"/>
      <c r="S72"/>
    </row>
    <row r="73" spans="1:19" s="22" customFormat="1" ht="14.5" x14ac:dyDescent="0.35">
      <c r="A73" s="70"/>
      <c r="B73" s="76"/>
      <c r="C73" s="269"/>
      <c r="D73" s="270"/>
      <c r="E73" s="354">
        <v>0</v>
      </c>
      <c r="F73" s="355"/>
      <c r="G73" s="100"/>
      <c r="H73" s="273">
        <f t="shared" si="6"/>
        <v>0</v>
      </c>
      <c r="I73" s="274"/>
      <c r="M73" s="150"/>
      <c r="N73"/>
      <c r="O73"/>
      <c r="P73"/>
      <c r="Q73"/>
      <c r="R73"/>
      <c r="S73"/>
    </row>
    <row r="74" spans="1:19" s="22" customFormat="1" ht="15" thickBot="1" x14ac:dyDescent="0.4">
      <c r="A74" s="78" t="s">
        <v>58</v>
      </c>
      <c r="B74" s="320"/>
      <c r="C74" s="346"/>
      <c r="D74" s="347"/>
      <c r="E74" s="346"/>
      <c r="F74" s="321"/>
      <c r="G74" s="320"/>
      <c r="H74" s="302">
        <f>SUM(H72:I73)</f>
        <v>0</v>
      </c>
      <c r="I74" s="303"/>
      <c r="M74" s="150"/>
      <c r="N74"/>
      <c r="O74"/>
      <c r="P74"/>
      <c r="Q74"/>
      <c r="R74"/>
      <c r="S74"/>
    </row>
    <row r="75" spans="1:19" ht="7.5" customHeight="1" x14ac:dyDescent="0.3"/>
    <row r="76" spans="1:19" s="22" customFormat="1" ht="19" thickBot="1" x14ac:dyDescent="0.5">
      <c r="A76" s="90" t="s">
        <v>87</v>
      </c>
      <c r="B76" s="35"/>
      <c r="C76" s="35"/>
      <c r="D76" s="35"/>
      <c r="E76" s="35"/>
      <c r="F76" s="35"/>
      <c r="G76" s="35"/>
      <c r="H76" s="35"/>
      <c r="I76" s="35"/>
      <c r="M76" s="150"/>
      <c r="N76"/>
      <c r="O76"/>
      <c r="P76"/>
      <c r="Q76"/>
      <c r="R76"/>
      <c r="S76"/>
    </row>
    <row r="77" spans="1:19" ht="29" x14ac:dyDescent="0.35">
      <c r="A77" s="364" t="s">
        <v>80</v>
      </c>
      <c r="B77" s="365" t="s">
        <v>67</v>
      </c>
      <c r="C77" s="361" t="s">
        <v>131</v>
      </c>
      <c r="D77" s="362"/>
      <c r="E77" s="358" t="s">
        <v>114</v>
      </c>
      <c r="F77" s="357"/>
      <c r="G77" s="363" t="s">
        <v>121</v>
      </c>
      <c r="H77" s="358" t="s">
        <v>81</v>
      </c>
      <c r="I77" s="360"/>
    </row>
    <row r="78" spans="1:19" x14ac:dyDescent="0.3">
      <c r="A78" s="158"/>
      <c r="B78" s="51"/>
      <c r="C78" s="309"/>
      <c r="D78" s="308"/>
      <c r="E78" s="309"/>
      <c r="F78" s="308"/>
      <c r="G78" s="51"/>
      <c r="H78" s="58"/>
      <c r="I78" s="92"/>
    </row>
    <row r="79" spans="1:19" ht="14.5" x14ac:dyDescent="0.35">
      <c r="A79" s="70"/>
      <c r="B79" s="71"/>
      <c r="C79" s="269"/>
      <c r="D79" s="270"/>
      <c r="E79" s="354">
        <v>0</v>
      </c>
      <c r="F79" s="355"/>
      <c r="G79" s="100"/>
      <c r="H79" s="273">
        <f t="shared" ref="H79:H80" si="7">(E79*G79)*C79</f>
        <v>0</v>
      </c>
      <c r="I79" s="274"/>
    </row>
    <row r="80" spans="1:19" ht="14.5" x14ac:dyDescent="0.35">
      <c r="A80" s="70"/>
      <c r="B80" s="71"/>
      <c r="C80" s="269"/>
      <c r="D80" s="270"/>
      <c r="E80" s="354">
        <v>0</v>
      </c>
      <c r="F80" s="355"/>
      <c r="G80" s="100"/>
      <c r="H80" s="273">
        <f t="shared" si="7"/>
        <v>0</v>
      </c>
      <c r="I80" s="274"/>
    </row>
    <row r="81" spans="1:19" ht="15" thickBot="1" x14ac:dyDescent="0.4">
      <c r="A81" s="78" t="s">
        <v>58</v>
      </c>
      <c r="B81" s="320"/>
      <c r="C81" s="374"/>
      <c r="D81" s="375"/>
      <c r="E81" s="374"/>
      <c r="F81" s="375"/>
      <c r="G81" s="320"/>
      <c r="H81" s="302">
        <f>SUM(H79:I80)</f>
        <v>0</v>
      </c>
      <c r="I81" s="303"/>
    </row>
    <row r="82" spans="1:19" ht="7.5" customHeight="1" x14ac:dyDescent="0.3"/>
    <row r="83" spans="1:19" ht="19" thickBot="1" x14ac:dyDescent="0.5">
      <c r="A83" s="90" t="s">
        <v>88</v>
      </c>
      <c r="B83" s="35"/>
      <c r="C83" s="35"/>
      <c r="D83" s="35"/>
      <c r="E83" s="35"/>
      <c r="F83" s="35"/>
      <c r="G83" s="35"/>
      <c r="H83" s="35"/>
      <c r="I83" s="35"/>
    </row>
    <row r="84" spans="1:19" ht="29" x14ac:dyDescent="0.35">
      <c r="A84" s="364" t="s">
        <v>80</v>
      </c>
      <c r="B84" s="365" t="s">
        <v>67</v>
      </c>
      <c r="C84" s="361" t="s">
        <v>131</v>
      </c>
      <c r="D84" s="362"/>
      <c r="E84" s="358" t="s">
        <v>114</v>
      </c>
      <c r="F84" s="357"/>
      <c r="G84" s="363" t="s">
        <v>121</v>
      </c>
      <c r="H84" s="358" t="s">
        <v>81</v>
      </c>
      <c r="I84" s="360"/>
    </row>
    <row r="85" spans="1:19" x14ac:dyDescent="0.3">
      <c r="A85" s="158"/>
      <c r="B85" s="51"/>
      <c r="C85" s="58"/>
      <c r="D85" s="59"/>
      <c r="E85" s="58"/>
      <c r="F85" s="52"/>
      <c r="G85" s="51"/>
      <c r="H85" s="58"/>
      <c r="I85" s="92"/>
    </row>
    <row r="86" spans="1:19" ht="14.5" x14ac:dyDescent="0.35">
      <c r="A86" s="104"/>
      <c r="B86" s="71"/>
      <c r="C86" s="269"/>
      <c r="D86" s="270"/>
      <c r="E86" s="273">
        <v>0</v>
      </c>
      <c r="F86" s="342"/>
      <c r="G86" s="99"/>
      <c r="H86" s="271">
        <f t="shared" ref="H86:H87" si="8">(E86*G86)*C86</f>
        <v>0</v>
      </c>
      <c r="I86" s="272"/>
      <c r="M86" s="153"/>
    </row>
    <row r="87" spans="1:19" ht="14.5" x14ac:dyDescent="0.35">
      <c r="A87" s="70"/>
      <c r="B87" s="71"/>
      <c r="C87" s="269"/>
      <c r="D87" s="270"/>
      <c r="E87" s="273">
        <v>0</v>
      </c>
      <c r="F87" s="342"/>
      <c r="G87" s="100"/>
      <c r="H87" s="273">
        <f t="shared" si="8"/>
        <v>0</v>
      </c>
      <c r="I87" s="274"/>
    </row>
    <row r="88" spans="1:19" ht="15" thickBot="1" x14ac:dyDescent="0.4">
      <c r="A88" s="78" t="s">
        <v>58</v>
      </c>
      <c r="B88" s="320"/>
      <c r="C88" s="346"/>
      <c r="D88" s="347"/>
      <c r="E88" s="346"/>
      <c r="F88" s="321"/>
      <c r="G88" s="320"/>
      <c r="H88" s="302">
        <f>SUM(H86:I87)</f>
        <v>0</v>
      </c>
      <c r="I88" s="303"/>
    </row>
    <row r="89" spans="1:19" ht="7.5" customHeight="1" x14ac:dyDescent="0.3"/>
    <row r="90" spans="1:19" ht="19" thickBot="1" x14ac:dyDescent="0.5">
      <c r="A90" s="90" t="s">
        <v>89</v>
      </c>
      <c r="D90" s="40"/>
    </row>
    <row r="91" spans="1:19" ht="29" x14ac:dyDescent="0.35">
      <c r="A91" s="364" t="s">
        <v>80</v>
      </c>
      <c r="B91" s="365" t="s">
        <v>67</v>
      </c>
      <c r="C91" s="361" t="s">
        <v>131</v>
      </c>
      <c r="D91" s="362"/>
      <c r="E91" s="358" t="s">
        <v>114</v>
      </c>
      <c r="F91" s="357"/>
      <c r="G91" s="363" t="s">
        <v>121</v>
      </c>
      <c r="H91" s="358" t="s">
        <v>81</v>
      </c>
      <c r="I91" s="360"/>
    </row>
    <row r="92" spans="1:19" s="22" customFormat="1" x14ac:dyDescent="0.3">
      <c r="A92" s="158"/>
      <c r="B92" s="51"/>
      <c r="C92" s="58"/>
      <c r="D92" s="59"/>
      <c r="E92" s="58"/>
      <c r="F92" s="52"/>
      <c r="G92" s="51"/>
      <c r="H92" s="58"/>
      <c r="I92" s="92"/>
      <c r="M92" s="150"/>
      <c r="N92"/>
      <c r="O92"/>
      <c r="P92"/>
      <c r="Q92"/>
      <c r="R92"/>
      <c r="S92"/>
    </row>
    <row r="93" spans="1:19" s="22" customFormat="1" ht="14.5" x14ac:dyDescent="0.35">
      <c r="A93" s="70"/>
      <c r="B93" s="107"/>
      <c r="C93" s="269"/>
      <c r="D93" s="270"/>
      <c r="E93" s="354">
        <v>0</v>
      </c>
      <c r="F93" s="355"/>
      <c r="G93" s="100"/>
      <c r="H93" s="271">
        <f t="shared" ref="H93:H95" si="9">(E93*G93)*C93</f>
        <v>0</v>
      </c>
      <c r="I93" s="272"/>
      <c r="M93" s="150"/>
      <c r="N93"/>
      <c r="O93"/>
      <c r="P93"/>
      <c r="Q93"/>
      <c r="R93"/>
      <c r="S93"/>
    </row>
    <row r="94" spans="1:19" s="22" customFormat="1" ht="14.5" x14ac:dyDescent="0.35">
      <c r="A94" s="70"/>
      <c r="B94" s="107"/>
      <c r="C94" s="269"/>
      <c r="D94" s="270"/>
      <c r="E94" s="354">
        <v>0</v>
      </c>
      <c r="F94" s="355"/>
      <c r="G94" s="100"/>
      <c r="H94" s="273">
        <f t="shared" si="9"/>
        <v>0</v>
      </c>
      <c r="I94" s="274"/>
      <c r="M94" s="150"/>
      <c r="N94"/>
      <c r="O94"/>
      <c r="P94"/>
      <c r="Q94"/>
      <c r="R94"/>
      <c r="S94"/>
    </row>
    <row r="95" spans="1:19" s="22" customFormat="1" ht="14.5" x14ac:dyDescent="0.35">
      <c r="A95" s="70"/>
      <c r="B95" s="107"/>
      <c r="C95" s="269"/>
      <c r="D95" s="270"/>
      <c r="E95" s="354">
        <v>0</v>
      </c>
      <c r="F95" s="355"/>
      <c r="G95" s="100"/>
      <c r="H95" s="273">
        <f t="shared" si="9"/>
        <v>0</v>
      </c>
      <c r="I95" s="274"/>
      <c r="M95" s="150"/>
      <c r="N95"/>
      <c r="O95"/>
      <c r="P95"/>
      <c r="Q95"/>
      <c r="R95"/>
      <c r="S95"/>
    </row>
    <row r="96" spans="1:19" s="22" customFormat="1" ht="15" thickBot="1" x14ac:dyDescent="0.4">
      <c r="A96" s="78" t="s">
        <v>58</v>
      </c>
      <c r="B96" s="320"/>
      <c r="C96" s="346"/>
      <c r="D96" s="347"/>
      <c r="E96" s="346"/>
      <c r="F96" s="321"/>
      <c r="G96" s="320"/>
      <c r="H96" s="302">
        <f>SUM(H93:I95)</f>
        <v>0</v>
      </c>
      <c r="I96" s="303"/>
      <c r="M96" s="150"/>
      <c r="N96"/>
      <c r="O96"/>
      <c r="P96"/>
      <c r="Q96"/>
      <c r="R96"/>
      <c r="S96"/>
    </row>
    <row r="97" spans="1:19" ht="7.5" customHeight="1" x14ac:dyDescent="0.3"/>
    <row r="98" spans="1:19" s="22" customFormat="1" ht="19" thickBot="1" x14ac:dyDescent="0.5">
      <c r="A98" s="90" t="s">
        <v>90</v>
      </c>
      <c r="M98" s="150"/>
      <c r="N98"/>
      <c r="O98"/>
      <c r="P98"/>
      <c r="Q98"/>
      <c r="R98"/>
      <c r="S98"/>
    </row>
    <row r="99" spans="1:19" s="22" customFormat="1" ht="29" x14ac:dyDescent="0.35">
      <c r="A99" s="356" t="s">
        <v>80</v>
      </c>
      <c r="B99" s="357"/>
      <c r="C99" s="361" t="s">
        <v>131</v>
      </c>
      <c r="D99" s="362"/>
      <c r="E99" s="358" t="s">
        <v>114</v>
      </c>
      <c r="F99" s="357"/>
      <c r="G99" s="363" t="s">
        <v>121</v>
      </c>
      <c r="H99" s="358" t="s">
        <v>81</v>
      </c>
      <c r="I99" s="360"/>
      <c r="M99" s="150"/>
      <c r="N99"/>
      <c r="O99"/>
      <c r="P99"/>
      <c r="Q99"/>
      <c r="R99"/>
      <c r="S99"/>
    </row>
    <row r="100" spans="1:19" s="22" customFormat="1" x14ac:dyDescent="0.3">
      <c r="A100" s="158"/>
      <c r="B100" s="52"/>
      <c r="C100" s="58"/>
      <c r="D100" s="59"/>
      <c r="E100" s="58"/>
      <c r="F100" s="52"/>
      <c r="G100" s="51"/>
      <c r="H100" s="58"/>
      <c r="I100" s="92"/>
      <c r="M100" s="150"/>
      <c r="N100"/>
      <c r="O100"/>
      <c r="P100"/>
      <c r="Q100"/>
      <c r="R100"/>
      <c r="S100"/>
    </row>
    <row r="101" spans="1:19" s="22" customFormat="1" ht="14.5" x14ac:dyDescent="0.35">
      <c r="A101" s="266"/>
      <c r="B101" s="267"/>
      <c r="C101" s="269"/>
      <c r="D101" s="270"/>
      <c r="E101" s="354">
        <v>0</v>
      </c>
      <c r="F101" s="355"/>
      <c r="G101" s="100"/>
      <c r="H101" s="273">
        <f t="shared" ref="H101:H103" si="10">(E101*G101)*C101</f>
        <v>0</v>
      </c>
      <c r="I101" s="274"/>
      <c r="M101" s="150"/>
      <c r="N101"/>
      <c r="O101"/>
      <c r="P101"/>
      <c r="Q101"/>
      <c r="R101"/>
      <c r="S101"/>
    </row>
    <row r="102" spans="1:19" s="22" customFormat="1" ht="14.5" x14ac:dyDescent="0.35">
      <c r="A102" s="290"/>
      <c r="B102" s="291"/>
      <c r="C102" s="269"/>
      <c r="D102" s="270"/>
      <c r="E102" s="354">
        <v>0</v>
      </c>
      <c r="F102" s="355"/>
      <c r="G102" s="100"/>
      <c r="H102" s="273">
        <f t="shared" si="10"/>
        <v>0</v>
      </c>
      <c r="I102" s="274"/>
      <c r="M102" s="150"/>
      <c r="N102"/>
      <c r="O102"/>
      <c r="P102"/>
      <c r="Q102"/>
      <c r="R102"/>
      <c r="S102"/>
    </row>
    <row r="103" spans="1:19" s="22" customFormat="1" ht="14.5" x14ac:dyDescent="0.35">
      <c r="A103" s="266"/>
      <c r="B103" s="267"/>
      <c r="C103" s="269"/>
      <c r="D103" s="270"/>
      <c r="E103" s="354">
        <v>0</v>
      </c>
      <c r="F103" s="355"/>
      <c r="G103" s="100"/>
      <c r="H103" s="273">
        <f t="shared" si="10"/>
        <v>0</v>
      </c>
      <c r="I103" s="274"/>
      <c r="M103" s="150"/>
      <c r="N103"/>
      <c r="O103"/>
      <c r="P103"/>
      <c r="Q103"/>
      <c r="R103"/>
      <c r="S103"/>
    </row>
    <row r="104" spans="1:19" s="22" customFormat="1" ht="15" thickBot="1" x14ac:dyDescent="0.4">
      <c r="A104" s="334" t="s">
        <v>58</v>
      </c>
      <c r="B104" s="335"/>
      <c r="C104" s="346"/>
      <c r="D104" s="347"/>
      <c r="E104" s="346"/>
      <c r="F104" s="321"/>
      <c r="G104" s="320"/>
      <c r="H104" s="302">
        <f>SUM(H101:I103)</f>
        <v>0</v>
      </c>
      <c r="I104" s="303"/>
      <c r="M104" s="150"/>
      <c r="N104"/>
      <c r="O104"/>
      <c r="P104"/>
      <c r="Q104"/>
      <c r="R104"/>
      <c r="S104"/>
    </row>
    <row r="105" spans="1:19" s="22" customFormat="1" ht="7.5" customHeight="1" x14ac:dyDescent="0.3">
      <c r="A105" s="39"/>
      <c r="B105" s="35"/>
      <c r="C105" s="35"/>
      <c r="D105" s="35"/>
      <c r="E105" s="35"/>
      <c r="F105" s="35"/>
      <c r="G105" s="35"/>
      <c r="H105" s="35"/>
      <c r="I105" s="44"/>
      <c r="M105" s="150"/>
      <c r="N105"/>
      <c r="O105"/>
      <c r="P105"/>
      <c r="Q105"/>
      <c r="R105"/>
      <c r="S105"/>
    </row>
    <row r="106" spans="1:19" s="22" customFormat="1" ht="19" thickBot="1" x14ac:dyDescent="0.5">
      <c r="A106" s="45" t="s">
        <v>41</v>
      </c>
      <c r="B106" s="46"/>
      <c r="C106" s="46"/>
      <c r="D106" s="46"/>
      <c r="E106" s="46"/>
      <c r="F106" s="46"/>
      <c r="G106" s="46"/>
      <c r="H106" s="46"/>
      <c r="I106" s="47"/>
      <c r="M106" s="150"/>
      <c r="N106"/>
      <c r="O106"/>
      <c r="P106"/>
      <c r="Q106"/>
      <c r="R106"/>
      <c r="S106"/>
    </row>
    <row r="107" spans="1:19" s="22" customFormat="1" ht="29" x14ac:dyDescent="0.35">
      <c r="A107" s="356" t="s">
        <v>91</v>
      </c>
      <c r="B107" s="357"/>
      <c r="C107" s="358" t="s">
        <v>92</v>
      </c>
      <c r="D107" s="357"/>
      <c r="E107" s="358" t="s">
        <v>93</v>
      </c>
      <c r="F107" s="357"/>
      <c r="G107" s="359" t="s">
        <v>94</v>
      </c>
      <c r="H107" s="358" t="s">
        <v>81</v>
      </c>
      <c r="I107" s="360"/>
      <c r="M107" s="150"/>
      <c r="N107"/>
      <c r="O107"/>
      <c r="P107"/>
      <c r="Q107"/>
      <c r="R107"/>
      <c r="S107"/>
    </row>
    <row r="108" spans="1:19" s="22" customFormat="1" x14ac:dyDescent="0.3">
      <c r="A108" s="158"/>
      <c r="B108" s="52"/>
      <c r="C108" s="58"/>
      <c r="D108" s="59"/>
      <c r="E108" s="58"/>
      <c r="F108" s="52"/>
      <c r="G108" s="51"/>
      <c r="H108" s="58"/>
      <c r="I108" s="92"/>
      <c r="M108" s="150"/>
      <c r="N108"/>
      <c r="O108"/>
      <c r="P108"/>
      <c r="Q108"/>
      <c r="R108"/>
      <c r="S108"/>
    </row>
    <row r="109" spans="1:19" s="22" customFormat="1" ht="14.5" x14ac:dyDescent="0.35">
      <c r="A109" s="266"/>
      <c r="B109" s="267"/>
      <c r="C109" s="268"/>
      <c r="D109" s="267"/>
      <c r="E109" s="268"/>
      <c r="F109" s="267"/>
      <c r="G109" s="71"/>
      <c r="H109" s="273">
        <v>0</v>
      </c>
      <c r="I109" s="274"/>
      <c r="M109" s="150"/>
      <c r="N109"/>
      <c r="O109"/>
      <c r="P109"/>
      <c r="Q109"/>
      <c r="R109"/>
      <c r="S109"/>
    </row>
    <row r="110" spans="1:19" s="22" customFormat="1" ht="14.5" x14ac:dyDescent="0.35">
      <c r="A110" s="266"/>
      <c r="B110" s="267"/>
      <c r="C110" s="268"/>
      <c r="D110" s="267"/>
      <c r="E110" s="268"/>
      <c r="F110" s="267"/>
      <c r="G110" s="71"/>
      <c r="H110" s="273">
        <v>0</v>
      </c>
      <c r="I110" s="274"/>
      <c r="M110" s="150"/>
      <c r="N110"/>
      <c r="O110"/>
      <c r="P110"/>
      <c r="Q110"/>
      <c r="R110"/>
      <c r="S110"/>
    </row>
    <row r="111" spans="1:19" s="22" customFormat="1" ht="12" customHeight="1" x14ac:dyDescent="0.35">
      <c r="A111" s="266"/>
      <c r="B111" s="267"/>
      <c r="C111" s="268"/>
      <c r="D111" s="267"/>
      <c r="E111" s="268"/>
      <c r="F111" s="267"/>
      <c r="G111" s="71"/>
      <c r="H111" s="273">
        <v>0</v>
      </c>
      <c r="I111" s="274"/>
      <c r="M111" s="150"/>
      <c r="N111"/>
      <c r="O111"/>
      <c r="P111"/>
      <c r="Q111"/>
      <c r="R111"/>
      <c r="S111"/>
    </row>
    <row r="112" spans="1:19" s="22" customFormat="1" ht="14.5" x14ac:dyDescent="0.35">
      <c r="A112" s="266"/>
      <c r="B112" s="267"/>
      <c r="C112" s="268"/>
      <c r="D112" s="267"/>
      <c r="E112" s="268"/>
      <c r="F112" s="267"/>
      <c r="G112" s="71"/>
      <c r="H112" s="273">
        <v>0</v>
      </c>
      <c r="I112" s="274"/>
      <c r="M112" s="150"/>
      <c r="N112"/>
      <c r="O112"/>
      <c r="P112"/>
      <c r="Q112"/>
      <c r="R112"/>
      <c r="S112"/>
    </row>
    <row r="113" spans="1:19" s="22" customFormat="1" ht="15" thickBot="1" x14ac:dyDescent="0.4">
      <c r="A113" s="348" t="s">
        <v>58</v>
      </c>
      <c r="B113" s="349"/>
      <c r="C113" s="346"/>
      <c r="D113" s="347"/>
      <c r="E113" s="346"/>
      <c r="F113" s="321"/>
      <c r="G113" s="320"/>
      <c r="H113" s="350">
        <f>SUM(H109:I112)</f>
        <v>0</v>
      </c>
      <c r="I113" s="351"/>
      <c r="M113" s="150"/>
      <c r="N113"/>
      <c r="O113"/>
      <c r="P113"/>
      <c r="Q113"/>
      <c r="R113"/>
      <c r="S113"/>
    </row>
  </sheetData>
  <mergeCells count="203">
    <mergeCell ref="C78:D78"/>
    <mergeCell ref="E78:F78"/>
    <mergeCell ref="C81:D81"/>
    <mergeCell ref="E81:F81"/>
    <mergeCell ref="A112:B112"/>
    <mergeCell ref="C112:D112"/>
    <mergeCell ref="E112:F112"/>
    <mergeCell ref="H112:I112"/>
    <mergeCell ref="A113:B113"/>
    <mergeCell ref="H113:I113"/>
    <mergeCell ref="A110:B110"/>
    <mergeCell ref="C110:D110"/>
    <mergeCell ref="E110:F110"/>
    <mergeCell ref="H110:I110"/>
    <mergeCell ref="A111:B111"/>
    <mergeCell ref="C111:D111"/>
    <mergeCell ref="E111:F111"/>
    <mergeCell ref="H111:I111"/>
    <mergeCell ref="A107:B107"/>
    <mergeCell ref="C107:D107"/>
    <mergeCell ref="E107:F107"/>
    <mergeCell ref="H107:I107"/>
    <mergeCell ref="A109:B109"/>
    <mergeCell ref="C109:D109"/>
    <mergeCell ref="E109:F109"/>
    <mergeCell ref="H109:I109"/>
    <mergeCell ref="A103:B103"/>
    <mergeCell ref="C103:D103"/>
    <mergeCell ref="E103:F103"/>
    <mergeCell ref="H103:I103"/>
    <mergeCell ref="A104:B104"/>
    <mergeCell ref="H104:I104"/>
    <mergeCell ref="A101:B101"/>
    <mergeCell ref="C101:D101"/>
    <mergeCell ref="E101:F101"/>
    <mergeCell ref="H101:I101"/>
    <mergeCell ref="A102:B102"/>
    <mergeCell ref="C102:D102"/>
    <mergeCell ref="E102:F102"/>
    <mergeCell ref="H102:I102"/>
    <mergeCell ref="C95:D95"/>
    <mergeCell ref="E95:F95"/>
    <mergeCell ref="H95:I95"/>
    <mergeCell ref="H96:I96"/>
    <mergeCell ref="A99:B99"/>
    <mergeCell ref="C99:D99"/>
    <mergeCell ref="E99:F99"/>
    <mergeCell ref="H99:I99"/>
    <mergeCell ref="C93:D93"/>
    <mergeCell ref="E93:F93"/>
    <mergeCell ref="H93:I93"/>
    <mergeCell ref="C94:D94"/>
    <mergeCell ref="E94:F94"/>
    <mergeCell ref="H94:I94"/>
    <mergeCell ref="C87:D87"/>
    <mergeCell ref="E87:F87"/>
    <mergeCell ref="H87:I87"/>
    <mergeCell ref="H88:I88"/>
    <mergeCell ref="C91:D91"/>
    <mergeCell ref="E91:F91"/>
    <mergeCell ref="H91:I91"/>
    <mergeCell ref="H81:I81"/>
    <mergeCell ref="C84:D84"/>
    <mergeCell ref="E84:F84"/>
    <mergeCell ref="H84:I84"/>
    <mergeCell ref="C86:D86"/>
    <mergeCell ref="E86:F86"/>
    <mergeCell ref="H86:I86"/>
    <mergeCell ref="C79:D79"/>
    <mergeCell ref="E79:F79"/>
    <mergeCell ref="H79:I79"/>
    <mergeCell ref="C80:D80"/>
    <mergeCell ref="E80:F80"/>
    <mergeCell ref="H80:I80"/>
    <mergeCell ref="C73:D73"/>
    <mergeCell ref="E73:F73"/>
    <mergeCell ref="H73:I73"/>
    <mergeCell ref="H74:I74"/>
    <mergeCell ref="C77:D77"/>
    <mergeCell ref="E77:F77"/>
    <mergeCell ref="H77:I77"/>
    <mergeCell ref="C70:D70"/>
    <mergeCell ref="E70:F70"/>
    <mergeCell ref="H70:I70"/>
    <mergeCell ref="C72:D72"/>
    <mergeCell ref="E72:F72"/>
    <mergeCell ref="H72:I72"/>
    <mergeCell ref="A66:B66"/>
    <mergeCell ref="C66:D66"/>
    <mergeCell ref="E66:F66"/>
    <mergeCell ref="H66:I66"/>
    <mergeCell ref="A67:B67"/>
    <mergeCell ref="H67:I67"/>
    <mergeCell ref="A63:B63"/>
    <mergeCell ref="C63:D63"/>
    <mergeCell ref="E63:F63"/>
    <mergeCell ref="H63:I63"/>
    <mergeCell ref="A65:B65"/>
    <mergeCell ref="C65:D65"/>
    <mergeCell ref="E65:F65"/>
    <mergeCell ref="H65:I65"/>
    <mergeCell ref="A58:I58"/>
    <mergeCell ref="C59:D59"/>
    <mergeCell ref="E59:F59"/>
    <mergeCell ref="H59:I59"/>
    <mergeCell ref="H60:I60"/>
    <mergeCell ref="J60:L60"/>
    <mergeCell ref="C60:D60"/>
    <mergeCell ref="E60:F60"/>
    <mergeCell ref="C55:D55"/>
    <mergeCell ref="E55:F55"/>
    <mergeCell ref="H55:I55"/>
    <mergeCell ref="C57:D57"/>
    <mergeCell ref="E57:F57"/>
    <mergeCell ref="H57:I57"/>
    <mergeCell ref="E56:F56"/>
    <mergeCell ref="C56:D56"/>
    <mergeCell ref="H56:I56"/>
    <mergeCell ref="A51:B51"/>
    <mergeCell ref="C51:D51"/>
    <mergeCell ref="E51:F51"/>
    <mergeCell ref="H51:I51"/>
    <mergeCell ref="A52:B52"/>
    <mergeCell ref="C52:D52"/>
    <mergeCell ref="E52:F52"/>
    <mergeCell ref="H52:I52"/>
    <mergeCell ref="A49:B49"/>
    <mergeCell ref="C49:D49"/>
    <mergeCell ref="E49:F49"/>
    <mergeCell ref="H49:I49"/>
    <mergeCell ref="A50:B50"/>
    <mergeCell ref="C50:D50"/>
    <mergeCell ref="E50:F50"/>
    <mergeCell ref="H50:I50"/>
    <mergeCell ref="E35:L35"/>
    <mergeCell ref="A47:B47"/>
    <mergeCell ref="C47:D47"/>
    <mergeCell ref="E47:F47"/>
    <mergeCell ref="H47:I47"/>
    <mergeCell ref="A48:B48"/>
    <mergeCell ref="C48:D48"/>
    <mergeCell ref="E48:F48"/>
    <mergeCell ref="H48:I48"/>
    <mergeCell ref="A31:B31"/>
    <mergeCell ref="C31:D31"/>
    <mergeCell ref="A32:B32"/>
    <mergeCell ref="C32:D32"/>
    <mergeCell ref="A35:B35"/>
    <mergeCell ref="C35:D35"/>
    <mergeCell ref="A28:B28"/>
    <mergeCell ref="C28:D28"/>
    <mergeCell ref="A29:B29"/>
    <mergeCell ref="C29:D29"/>
    <mergeCell ref="A30:B30"/>
    <mergeCell ref="C30:D30"/>
    <mergeCell ref="A25:B25"/>
    <mergeCell ref="C25:D25"/>
    <mergeCell ref="A26:B26"/>
    <mergeCell ref="C26:D26"/>
    <mergeCell ref="A27:B27"/>
    <mergeCell ref="C27:D27"/>
    <mergeCell ref="A22:B22"/>
    <mergeCell ref="C22:D22"/>
    <mergeCell ref="A23:B23"/>
    <mergeCell ref="C23:D23"/>
    <mergeCell ref="A24:B24"/>
    <mergeCell ref="C24:D24"/>
    <mergeCell ref="A19:B19"/>
    <mergeCell ref="C19:D19"/>
    <mergeCell ref="A20:B20"/>
    <mergeCell ref="C20:D20"/>
    <mergeCell ref="A21:B21"/>
    <mergeCell ref="C21:D21"/>
    <mergeCell ref="A16:B16"/>
    <mergeCell ref="C16:D16"/>
    <mergeCell ref="A17:B17"/>
    <mergeCell ref="C17:D17"/>
    <mergeCell ref="A18:B18"/>
    <mergeCell ref="C18:D18"/>
    <mergeCell ref="A13:B13"/>
    <mergeCell ref="C13:D13"/>
    <mergeCell ref="A14:B14"/>
    <mergeCell ref="C14:D14"/>
    <mergeCell ref="A15:B15"/>
    <mergeCell ref="C15:D15"/>
    <mergeCell ref="A10:B10"/>
    <mergeCell ref="C10:D10"/>
    <mergeCell ref="A11:B11"/>
    <mergeCell ref="C11:D11"/>
    <mergeCell ref="A12:B12"/>
    <mergeCell ref="C12:D12"/>
    <mergeCell ref="A7:B7"/>
    <mergeCell ref="C7:D7"/>
    <mergeCell ref="A8:B8"/>
    <mergeCell ref="C8:D8"/>
    <mergeCell ref="A9:B9"/>
    <mergeCell ref="C9:D9"/>
    <mergeCell ref="A1:F1"/>
    <mergeCell ref="B2:F2"/>
    <mergeCell ref="B3:F3"/>
    <mergeCell ref="A5:D5"/>
    <mergeCell ref="A6:B6"/>
    <mergeCell ref="C6:D6"/>
  </mergeCells>
  <pageMargins left="0.5" right="0.34" top="1.2" bottom="0.5" header="0.3" footer="0.3"/>
  <pageSetup scale="65" fitToHeight="2" orientation="portrait" r:id="rId1"/>
  <headerFooter differentFirst="1" alignWithMargins="0">
    <oddFooter>&amp;L&amp;"Arial,Italic"&amp;8Service Area Budget Summary&amp;C&amp;"Arial,Italic"&amp;8Page &amp;P of &amp;N&amp;R&amp;"-,Italic"&amp;9Revised 04/05/2025</oddFooter>
    <firstHeader>&amp;L&amp;G
  &amp;"Arial,Bold"&amp;8  HIV/AIDS, HEPATITIS, STD, 
     AND TB ADMINISTRATION</firstHeader>
    <firstFooter>&amp;L&amp;"-,Italic"&amp;9Service Area Budget Summary&amp;CPage &amp;P of &amp;N&amp;R&amp;"-,Regular"&amp;9Revised 04/03/2025</firstFooter>
  </headerFooter>
  <rowBreaks count="1" manualBreakCount="1">
    <brk id="60" max="11" man="1"/>
  </rowBreaks>
  <legacy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A419-87C9-401F-8B37-FD3A74AED86A}">
  <dimension ref="A1:AG26"/>
  <sheetViews>
    <sheetView showGridLines="0" zoomScaleNormal="100" zoomScaleSheetLayoutView="100" workbookViewId="0">
      <selection activeCell="A8" sqref="A8:B8"/>
    </sheetView>
  </sheetViews>
  <sheetFormatPr defaultRowHeight="12.5" x14ac:dyDescent="0.25"/>
  <cols>
    <col min="1" max="1" width="22.453125" style="8" customWidth="1"/>
    <col min="2" max="2" width="64.7265625" style="8" customWidth="1"/>
  </cols>
  <sheetData>
    <row r="1" spans="1:33" s="13" customFormat="1" ht="10.5" x14ac:dyDescent="0.25">
      <c r="A1" s="311" t="s">
        <v>95</v>
      </c>
      <c r="B1" s="311"/>
    </row>
    <row r="2" spans="1:33" ht="17.5" x14ac:dyDescent="0.35">
      <c r="A2" s="12" t="s">
        <v>43</v>
      </c>
      <c r="B2" s="11"/>
      <c r="C2" s="3"/>
    </row>
    <row r="4" spans="1:33" ht="17.5" x14ac:dyDescent="0.35">
      <c r="A4" s="310" t="s">
        <v>96</v>
      </c>
      <c r="B4" s="310"/>
      <c r="C4" s="3"/>
      <c r="D4" s="3"/>
      <c r="AB4">
        <f>87*12</f>
        <v>1044</v>
      </c>
    </row>
    <row r="5" spans="1:33" x14ac:dyDescent="0.25">
      <c r="A5" s="7"/>
      <c r="B5" s="7"/>
      <c r="V5" s="2"/>
      <c r="W5" s="2"/>
      <c r="X5" s="2"/>
      <c r="Y5" s="2"/>
      <c r="Z5" s="2"/>
      <c r="AA5" s="2"/>
      <c r="AB5" s="2"/>
      <c r="AC5" s="2"/>
      <c r="AD5" s="2"/>
      <c r="AE5" s="2"/>
    </row>
    <row r="6" spans="1:33" s="4" customFormat="1" ht="75" customHeight="1" x14ac:dyDescent="0.25">
      <c r="A6" s="6" t="s">
        <v>97</v>
      </c>
      <c r="B6" s="7"/>
      <c r="C6" s="5"/>
      <c r="D6" s="5"/>
      <c r="E6" s="5"/>
      <c r="F6" s="5"/>
      <c r="G6" s="5"/>
      <c r="H6" s="5"/>
      <c r="I6" s="5"/>
      <c r="J6" s="5"/>
      <c r="K6" s="5"/>
      <c r="L6" s="5"/>
      <c r="M6" s="5"/>
      <c r="N6" s="5"/>
      <c r="O6" s="5"/>
      <c r="V6" s="5"/>
      <c r="W6" s="5"/>
      <c r="X6" s="5"/>
      <c r="Y6" s="5"/>
      <c r="Z6" s="5"/>
      <c r="AA6" s="5"/>
      <c r="AB6" s="5"/>
      <c r="AC6" s="5"/>
      <c r="AD6" s="5"/>
      <c r="AE6" s="5"/>
    </row>
    <row r="7" spans="1:33" x14ac:dyDescent="0.25">
      <c r="A7" s="9"/>
      <c r="B7" s="7"/>
      <c r="V7" s="2"/>
      <c r="W7" s="2"/>
      <c r="X7" s="2"/>
      <c r="Y7" s="2"/>
      <c r="Z7" s="2"/>
      <c r="AA7" s="2"/>
      <c r="AB7" s="2"/>
      <c r="AC7" s="2"/>
      <c r="AD7" s="2"/>
      <c r="AE7" s="2"/>
    </row>
    <row r="8" spans="1:33" ht="75" customHeight="1" x14ac:dyDescent="0.25">
      <c r="A8" s="6" t="s">
        <v>98</v>
      </c>
      <c r="B8" s="6"/>
      <c r="C8" s="4"/>
      <c r="D8" s="4"/>
      <c r="E8" s="4"/>
      <c r="F8" s="4"/>
      <c r="G8" s="4"/>
      <c r="H8" s="4"/>
      <c r="I8" s="4"/>
      <c r="J8" s="4"/>
      <c r="K8" s="4"/>
      <c r="L8" s="4"/>
      <c r="M8" s="4"/>
      <c r="N8" s="4"/>
      <c r="O8" s="4"/>
      <c r="V8" s="2"/>
      <c r="W8" s="2"/>
      <c r="X8" s="2"/>
      <c r="Y8" s="2"/>
      <c r="Z8" s="2"/>
      <c r="AA8" s="2"/>
      <c r="AB8" s="2"/>
      <c r="AC8" s="2"/>
      <c r="AD8" s="2"/>
      <c r="AE8" s="2"/>
      <c r="AF8" s="49"/>
      <c r="AG8" s="49"/>
    </row>
    <row r="9" spans="1:33" x14ac:dyDescent="0.25">
      <c r="A9" s="6"/>
      <c r="B9" s="7"/>
      <c r="V9" s="2"/>
      <c r="W9" s="2"/>
      <c r="X9" s="2"/>
      <c r="Y9" s="2"/>
      <c r="Z9" s="2"/>
      <c r="AA9" s="2"/>
      <c r="AB9" s="2"/>
      <c r="AC9" s="2"/>
      <c r="AD9" s="2"/>
      <c r="AE9" s="2"/>
    </row>
    <row r="10" spans="1:33" ht="75" customHeight="1" x14ac:dyDescent="0.25">
      <c r="A10" s="6" t="s">
        <v>99</v>
      </c>
      <c r="B10" s="6"/>
      <c r="C10" s="4"/>
      <c r="D10" s="4"/>
      <c r="E10" s="4"/>
      <c r="F10" s="4"/>
      <c r="G10" s="4"/>
      <c r="H10" s="4"/>
      <c r="I10" s="4"/>
      <c r="J10" s="4"/>
      <c r="K10" s="4"/>
      <c r="L10" s="4"/>
      <c r="M10" s="4"/>
      <c r="N10" s="4"/>
      <c r="O10" s="4"/>
      <c r="V10" s="2"/>
      <c r="W10" s="2"/>
      <c r="X10" s="2"/>
      <c r="Y10" s="2"/>
      <c r="Z10" s="2"/>
      <c r="AA10" s="2"/>
      <c r="AB10" s="2"/>
      <c r="AC10" s="2"/>
      <c r="AD10" s="2"/>
      <c r="AE10" s="2"/>
    </row>
    <row r="11" spans="1:33" ht="15" customHeight="1" x14ac:dyDescent="0.25">
      <c r="C11" s="4"/>
      <c r="D11" s="4"/>
      <c r="E11" s="4"/>
      <c r="F11" s="4"/>
      <c r="G11" s="4"/>
      <c r="H11" s="4"/>
      <c r="I11" s="4"/>
      <c r="J11" s="4"/>
      <c r="K11" s="4"/>
      <c r="L11" s="4"/>
      <c r="M11" s="4"/>
      <c r="N11" s="4"/>
      <c r="O11" s="4"/>
      <c r="V11" s="2"/>
      <c r="W11" s="2"/>
      <c r="X11" s="2"/>
      <c r="Y11" s="2"/>
      <c r="Z11" s="2"/>
      <c r="AA11" s="2"/>
      <c r="AB11" s="2"/>
      <c r="AC11" s="2"/>
      <c r="AD11" s="2"/>
      <c r="AE11" s="2"/>
    </row>
    <row r="12" spans="1:33" ht="75" customHeight="1" x14ac:dyDescent="0.25">
      <c r="A12" s="6" t="s">
        <v>100</v>
      </c>
      <c r="B12" s="7"/>
      <c r="C12" s="5"/>
      <c r="D12" s="5"/>
      <c r="E12" s="5"/>
      <c r="F12" s="5"/>
      <c r="G12" s="5"/>
      <c r="H12" s="5"/>
      <c r="I12" s="5"/>
      <c r="J12" s="5"/>
      <c r="K12" s="5"/>
      <c r="L12" s="5"/>
      <c r="M12" s="5"/>
      <c r="N12" s="5"/>
      <c r="O12" s="5"/>
      <c r="V12" s="2"/>
      <c r="W12" s="2"/>
      <c r="X12" s="2"/>
      <c r="Y12" s="2"/>
      <c r="Z12" s="2"/>
      <c r="AA12" s="2"/>
      <c r="AB12" s="2"/>
      <c r="AC12" s="2"/>
      <c r="AD12" s="2"/>
      <c r="AE12" s="2"/>
    </row>
    <row r="13" spans="1:33" x14ac:dyDescent="0.25">
      <c r="A13" s="10"/>
      <c r="V13" s="2"/>
      <c r="W13" s="2"/>
      <c r="X13" s="2"/>
      <c r="Y13" s="2"/>
      <c r="Z13" s="2"/>
      <c r="AA13" s="2"/>
      <c r="AB13" s="2"/>
      <c r="AC13" s="2"/>
      <c r="AD13" s="2"/>
      <c r="AE13" s="2"/>
    </row>
    <row r="14" spans="1:33" ht="75" customHeight="1" x14ac:dyDescent="0.25">
      <c r="A14" s="6" t="s">
        <v>101</v>
      </c>
      <c r="B14" s="6"/>
      <c r="C14" s="4"/>
      <c r="D14" s="4"/>
      <c r="E14" s="4"/>
      <c r="F14" s="4"/>
      <c r="G14" s="4"/>
      <c r="H14" s="4"/>
      <c r="I14" s="4"/>
      <c r="J14" s="4"/>
      <c r="K14" s="4"/>
      <c r="L14" s="4"/>
      <c r="M14" s="4"/>
      <c r="N14" s="4"/>
      <c r="O14" s="4"/>
      <c r="V14" s="2"/>
      <c r="W14" s="2"/>
      <c r="X14" s="2"/>
      <c r="Y14" s="2"/>
      <c r="Z14" s="2"/>
      <c r="AA14" s="2"/>
      <c r="AB14" s="2"/>
      <c r="AC14" s="2"/>
      <c r="AD14" s="2"/>
      <c r="AE14" s="2"/>
    </row>
    <row r="15" spans="1:33" x14ac:dyDescent="0.25">
      <c r="A15" s="7"/>
      <c r="B15" s="7"/>
      <c r="V15" s="2"/>
      <c r="W15" s="2"/>
      <c r="X15" s="2"/>
      <c r="Y15" s="2"/>
      <c r="Z15" s="2"/>
      <c r="AA15" s="2"/>
      <c r="AB15" s="2"/>
      <c r="AC15" s="2"/>
      <c r="AD15" s="2"/>
      <c r="AE15" s="2"/>
    </row>
    <row r="16" spans="1:33" ht="75" customHeight="1" x14ac:dyDescent="0.25">
      <c r="A16" s="6" t="s">
        <v>102</v>
      </c>
      <c r="B16" s="6"/>
      <c r="C16" s="86"/>
      <c r="D16" s="4"/>
      <c r="E16" s="4"/>
      <c r="F16" s="4"/>
      <c r="G16" s="4"/>
      <c r="H16" s="4"/>
      <c r="I16" s="4"/>
      <c r="J16" s="4"/>
      <c r="K16" s="4"/>
      <c r="L16" s="4"/>
      <c r="M16" s="4"/>
      <c r="N16" s="4"/>
      <c r="O16" s="4"/>
      <c r="V16" s="2"/>
      <c r="W16" s="2"/>
      <c r="X16" s="2"/>
      <c r="Y16" s="2"/>
      <c r="Z16" s="2"/>
      <c r="AA16" s="2"/>
      <c r="AB16" s="2"/>
      <c r="AC16" s="2"/>
      <c r="AD16" s="2"/>
      <c r="AE16" s="2"/>
    </row>
    <row r="17" spans="1:33" x14ac:dyDescent="0.25">
      <c r="A17" s="7"/>
      <c r="B17" s="7"/>
      <c r="V17" s="86"/>
      <c r="W17" s="2"/>
      <c r="X17" s="2"/>
      <c r="Y17" s="2"/>
      <c r="Z17" s="2"/>
      <c r="AA17" s="2"/>
      <c r="AB17" s="2"/>
      <c r="AC17" s="2"/>
      <c r="AD17" s="2"/>
      <c r="AE17" s="2"/>
    </row>
    <row r="18" spans="1:33" ht="75" customHeight="1" x14ac:dyDescent="0.25">
      <c r="A18" s="6" t="s">
        <v>103</v>
      </c>
      <c r="B18" s="6"/>
      <c r="V18" s="2"/>
      <c r="W18" s="2"/>
      <c r="X18" s="2"/>
      <c r="Y18" s="2"/>
      <c r="Z18" s="2"/>
      <c r="AA18" s="2"/>
      <c r="AB18" s="2"/>
      <c r="AC18" s="2"/>
      <c r="AD18" s="2"/>
      <c r="AE18" s="2"/>
    </row>
    <row r="19" spans="1:33" x14ac:dyDescent="0.25">
      <c r="A19" s="7"/>
      <c r="B19" s="7"/>
      <c r="V19" s="2"/>
      <c r="W19" s="2"/>
      <c r="X19" s="2"/>
      <c r="Y19" s="2"/>
      <c r="Z19" s="2"/>
      <c r="AA19" s="2"/>
      <c r="AB19" s="2"/>
      <c r="AC19" s="2"/>
      <c r="AD19" s="2"/>
      <c r="AE19" s="2"/>
      <c r="AF19" s="2"/>
      <c r="AG19" s="2"/>
    </row>
    <row r="20" spans="1:33" ht="75" customHeight="1" x14ac:dyDescent="0.25">
      <c r="A20" s="6" t="s">
        <v>104</v>
      </c>
      <c r="B20" s="7"/>
      <c r="C20" s="5"/>
      <c r="D20" s="5"/>
      <c r="E20" s="5"/>
      <c r="F20" s="5"/>
      <c r="G20" s="5"/>
      <c r="H20" s="5"/>
      <c r="I20" s="5"/>
      <c r="J20" s="5"/>
      <c r="K20" s="5"/>
      <c r="L20" s="5"/>
      <c r="M20" s="5"/>
      <c r="N20" s="5"/>
      <c r="O20" s="5"/>
      <c r="V20" s="2"/>
      <c r="W20" s="2"/>
      <c r="X20" s="2"/>
      <c r="Y20" s="2"/>
      <c r="Z20" s="2"/>
      <c r="AA20" s="2"/>
      <c r="AB20" s="2"/>
      <c r="AC20" s="2"/>
      <c r="AD20" s="2"/>
      <c r="AE20" s="2"/>
      <c r="AF20" s="2"/>
      <c r="AG20" s="2"/>
    </row>
    <row r="21" spans="1:33" x14ac:dyDescent="0.25">
      <c r="A21" s="10"/>
      <c r="B21" s="7"/>
      <c r="V21" s="2"/>
      <c r="W21" s="2"/>
      <c r="X21" s="2"/>
      <c r="Y21" s="2"/>
      <c r="Z21" s="2"/>
      <c r="AA21" s="2"/>
      <c r="AB21" s="2"/>
      <c r="AC21" s="2"/>
      <c r="AD21" s="2"/>
      <c r="AE21" s="2"/>
      <c r="AF21" s="2"/>
      <c r="AG21" s="2"/>
    </row>
    <row r="22" spans="1:33" ht="75" customHeight="1" x14ac:dyDescent="0.25">
      <c r="A22" s="6" t="s">
        <v>105</v>
      </c>
      <c r="B22" s="6"/>
      <c r="C22" s="4"/>
      <c r="D22" s="4"/>
      <c r="E22" s="4"/>
      <c r="F22" s="4"/>
      <c r="G22" s="4"/>
      <c r="H22" s="4"/>
      <c r="I22" s="4"/>
      <c r="J22" s="4"/>
      <c r="K22" s="4"/>
      <c r="L22" s="4"/>
      <c r="M22" s="4"/>
      <c r="N22" s="4"/>
      <c r="O22" s="4"/>
      <c r="V22" s="2"/>
      <c r="W22" s="2"/>
      <c r="X22" s="2"/>
      <c r="Y22" s="2"/>
      <c r="Z22" s="2"/>
      <c r="AA22" s="2"/>
      <c r="AB22" s="2"/>
      <c r="AC22" s="2"/>
      <c r="AD22" s="2"/>
      <c r="AE22" s="2"/>
      <c r="AF22" s="2"/>
      <c r="AG22" s="2"/>
    </row>
    <row r="23" spans="1:33" x14ac:dyDescent="0.25">
      <c r="A23" s="10"/>
      <c r="B23" s="7"/>
      <c r="V23" s="2"/>
      <c r="W23" s="2"/>
      <c r="X23" s="2"/>
      <c r="Y23" s="2"/>
      <c r="Z23" s="2"/>
      <c r="AA23" s="2"/>
      <c r="AB23" s="2"/>
      <c r="AC23" s="2"/>
      <c r="AD23" s="2"/>
      <c r="AE23" s="2"/>
      <c r="AF23" s="2"/>
      <c r="AG23" s="2"/>
    </row>
    <row r="24" spans="1:33" ht="75" customHeight="1" x14ac:dyDescent="0.25">
      <c r="A24" s="6" t="s">
        <v>106</v>
      </c>
      <c r="B24" s="6"/>
      <c r="C24" s="4"/>
      <c r="D24" s="4"/>
      <c r="E24" s="4"/>
      <c r="F24" s="4"/>
      <c r="G24" s="4"/>
      <c r="H24" s="4"/>
      <c r="I24" s="4"/>
      <c r="J24" s="4"/>
      <c r="K24" s="4"/>
      <c r="L24" s="4"/>
      <c r="M24" s="4"/>
      <c r="N24" s="4"/>
      <c r="O24" s="4"/>
      <c r="V24" s="2"/>
      <c r="W24" s="2"/>
      <c r="X24" s="2"/>
      <c r="Y24" s="2"/>
      <c r="Z24" s="2"/>
      <c r="AA24" s="2"/>
      <c r="AB24" s="2"/>
      <c r="AC24" s="2"/>
      <c r="AD24" s="2"/>
      <c r="AE24" s="2"/>
      <c r="AF24" s="2"/>
      <c r="AG24" s="2"/>
    </row>
    <row r="25" spans="1:33" ht="61.5" customHeight="1" x14ac:dyDescent="0.25">
      <c r="A25" s="6" t="s">
        <v>107</v>
      </c>
      <c r="B25" s="7"/>
      <c r="V25" s="2"/>
      <c r="W25" s="2"/>
      <c r="X25" s="2"/>
      <c r="Y25" s="2"/>
      <c r="Z25" s="2"/>
      <c r="AA25" s="2"/>
      <c r="AB25" s="2"/>
      <c r="AC25" s="2"/>
      <c r="AD25" s="2"/>
      <c r="AE25" s="2"/>
      <c r="AF25" s="2"/>
      <c r="AG25" s="2"/>
    </row>
    <row r="26" spans="1:33" x14ac:dyDescent="0.25">
      <c r="A26" s="7"/>
      <c r="B26" s="7"/>
      <c r="C26" s="2"/>
      <c r="D26" s="2"/>
      <c r="E26" s="2"/>
      <c r="F26" s="2"/>
      <c r="G26" s="2"/>
      <c r="H26" s="2"/>
      <c r="I26" s="2"/>
      <c r="J26" s="2"/>
      <c r="K26" s="2"/>
      <c r="L26" s="2"/>
      <c r="M26" s="2"/>
      <c r="N26" s="2"/>
    </row>
  </sheetData>
  <mergeCells count="2">
    <mergeCell ref="A1:B1"/>
    <mergeCell ref="A4:B4"/>
  </mergeCells>
  <pageMargins left="0.75" right="0.75" top="1.35" bottom="1" header="0.25" footer="0.5"/>
  <pageSetup orientation="portrait" r:id="rId1"/>
  <headerFooter differentFirst="1" alignWithMargins="0">
    <oddFooter>&amp;L&amp;"-,Regular"&amp;9Budget Narrative/Justification&amp;C&amp;"-,Regular"&amp;9Page &amp;P of &amp;N&amp;R&amp;"-,Regular"&amp;9Revised 04/03/2025</oddFooter>
    <firstHeader>&amp;L&amp;G
&amp;"-,Bold"&amp;8  HIV/AIDS, HEPATITIS, STD, 
  AND TB ADMINISTRATION</firstHeader>
    <firstFooter>&amp;L&amp;"-,Italic"&amp;9Budget Justification&amp;C&amp;"-,Italic"&amp;9Page &amp;P of &amp;N&amp;R&amp;"-,Italic"&amp;9Revised 04/03/2025</firstFooter>
  </headerFooter>
  <colBreaks count="2" manualBreakCount="2">
    <brk id="15" min="1" max="52" man="1"/>
    <brk id="35" min="1" max="55" man="1"/>
  </colBreaks>
  <legacyDrawingHF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CE865-8287-4872-BA64-C5BC51885D9F}">
  <dimension ref="A1:N107"/>
  <sheetViews>
    <sheetView showGridLines="0" topLeftCell="A42" zoomScaleNormal="100" zoomScaleSheetLayoutView="100" zoomScalePageLayoutView="80" workbookViewId="0">
      <selection activeCell="H42" sqref="H42"/>
    </sheetView>
  </sheetViews>
  <sheetFormatPr defaultRowHeight="13" x14ac:dyDescent="0.3"/>
  <cols>
    <col min="1" max="1" width="27.26953125" style="22" customWidth="1"/>
    <col min="2" max="2" width="14.81640625" style="22" customWidth="1"/>
    <col min="3" max="3" width="13.1796875" style="22" customWidth="1"/>
    <col min="4" max="4" width="7" style="22" customWidth="1"/>
    <col min="5" max="5" width="10" style="22" customWidth="1"/>
    <col min="6" max="6" width="6.7265625" style="22" customWidth="1"/>
    <col min="7" max="7" width="10.1796875" style="22" bestFit="1" customWidth="1"/>
    <col min="8" max="8" width="7.1796875" style="22" customWidth="1"/>
    <col min="9" max="9" width="12.81640625" style="22" customWidth="1"/>
    <col min="10" max="10" width="8.1796875" style="22" customWidth="1"/>
    <col min="11" max="11" width="12.54296875" style="22" customWidth="1"/>
    <col min="12" max="12" width="14.1796875" style="22" customWidth="1"/>
  </cols>
  <sheetData>
    <row r="1" spans="1:6" x14ac:dyDescent="0.3">
      <c r="A1" s="160"/>
      <c r="B1" s="160"/>
      <c r="C1" s="160"/>
      <c r="D1" s="160"/>
      <c r="E1" s="160"/>
      <c r="F1" s="160"/>
    </row>
    <row r="2" spans="1:6" ht="27" customHeight="1" x14ac:dyDescent="0.45">
      <c r="A2" s="90" t="s">
        <v>43</v>
      </c>
      <c r="B2" s="161"/>
      <c r="C2" s="161"/>
      <c r="D2" s="161"/>
      <c r="E2" s="161"/>
      <c r="F2" s="161"/>
    </row>
    <row r="3" spans="1:6" ht="33" customHeight="1" x14ac:dyDescent="0.45">
      <c r="A3" s="90" t="s">
        <v>59</v>
      </c>
      <c r="B3" s="162"/>
      <c r="C3" s="162"/>
      <c r="D3" s="162"/>
      <c r="E3" s="162"/>
      <c r="F3" s="162"/>
    </row>
    <row r="4" spans="1:6" ht="12.65" customHeight="1" x14ac:dyDescent="0.3"/>
    <row r="5" spans="1:6" ht="20.149999999999999" customHeight="1" thickBot="1" x14ac:dyDescent="0.5">
      <c r="A5" s="163" t="s">
        <v>134</v>
      </c>
      <c r="B5" s="163"/>
      <c r="C5" s="163"/>
      <c r="D5" s="163"/>
    </row>
    <row r="6" spans="1:6" ht="12.25" customHeight="1" x14ac:dyDescent="0.35">
      <c r="A6" s="164"/>
      <c r="B6" s="165"/>
      <c r="C6" s="166" t="s">
        <v>45</v>
      </c>
      <c r="D6" s="167"/>
    </row>
    <row r="7" spans="1:6" ht="12.25" customHeight="1" x14ac:dyDescent="0.35">
      <c r="A7" s="174"/>
      <c r="B7" s="175"/>
      <c r="C7" s="328"/>
      <c r="D7" s="330"/>
    </row>
    <row r="8" spans="1:6" ht="15.5" x14ac:dyDescent="0.35">
      <c r="A8" s="170" t="s">
        <v>46</v>
      </c>
      <c r="B8" s="171"/>
      <c r="C8" s="172">
        <v>0</v>
      </c>
      <c r="D8" s="173"/>
    </row>
    <row r="9" spans="1:6" ht="12.25" customHeight="1" x14ac:dyDescent="0.35">
      <c r="A9" s="170"/>
      <c r="B9" s="171"/>
      <c r="C9" s="172"/>
      <c r="D9" s="173"/>
    </row>
    <row r="10" spans="1:6" ht="15.5" x14ac:dyDescent="0.35">
      <c r="A10" s="170" t="s">
        <v>47</v>
      </c>
      <c r="B10" s="171"/>
      <c r="C10" s="172">
        <v>0</v>
      </c>
      <c r="D10" s="173"/>
    </row>
    <row r="11" spans="1:6" ht="12.25" customHeight="1" x14ac:dyDescent="0.35">
      <c r="A11" s="170"/>
      <c r="B11" s="171"/>
      <c r="C11" s="172"/>
      <c r="D11" s="173"/>
    </row>
    <row r="12" spans="1:6" ht="15.5" x14ac:dyDescent="0.35">
      <c r="A12" s="170" t="s">
        <v>48</v>
      </c>
      <c r="B12" s="171"/>
      <c r="C12" s="172">
        <v>0</v>
      </c>
      <c r="D12" s="173"/>
    </row>
    <row r="13" spans="1:6" ht="12.25" customHeight="1" x14ac:dyDescent="0.35">
      <c r="A13" s="170"/>
      <c r="B13" s="171"/>
      <c r="C13" s="172"/>
      <c r="D13" s="173"/>
    </row>
    <row r="14" spans="1:6" ht="15.5" x14ac:dyDescent="0.35">
      <c r="A14" s="170" t="s">
        <v>49</v>
      </c>
      <c r="B14" s="171"/>
      <c r="C14" s="172">
        <v>0</v>
      </c>
      <c r="D14" s="173"/>
    </row>
    <row r="15" spans="1:6" ht="12.25" customHeight="1" x14ac:dyDescent="0.35">
      <c r="A15" s="170"/>
      <c r="B15" s="171"/>
      <c r="C15" s="172"/>
      <c r="D15" s="173"/>
    </row>
    <row r="16" spans="1:6" ht="15.5" x14ac:dyDescent="0.35">
      <c r="A16" s="170" t="s">
        <v>50</v>
      </c>
      <c r="B16" s="171"/>
      <c r="C16" s="172">
        <v>0</v>
      </c>
      <c r="D16" s="173"/>
    </row>
    <row r="17" spans="1:4" ht="12.25" customHeight="1" x14ac:dyDescent="0.35">
      <c r="A17" s="170"/>
      <c r="B17" s="171"/>
      <c r="C17" s="172"/>
      <c r="D17" s="173"/>
    </row>
    <row r="18" spans="1:4" ht="15.5" x14ac:dyDescent="0.35">
      <c r="A18" s="170" t="s">
        <v>51</v>
      </c>
      <c r="B18" s="171"/>
      <c r="C18" s="172">
        <v>0</v>
      </c>
      <c r="D18" s="173"/>
    </row>
    <row r="19" spans="1:4" ht="12.25" customHeight="1" x14ac:dyDescent="0.35">
      <c r="A19" s="170"/>
      <c r="B19" s="171"/>
      <c r="C19" s="172"/>
      <c r="D19" s="173"/>
    </row>
    <row r="20" spans="1:4" ht="15.5" x14ac:dyDescent="0.35">
      <c r="A20" s="170" t="s">
        <v>52</v>
      </c>
      <c r="B20" s="171"/>
      <c r="C20" s="172">
        <v>0</v>
      </c>
      <c r="D20" s="173"/>
    </row>
    <row r="21" spans="1:4" ht="12.25" customHeight="1" x14ac:dyDescent="0.35">
      <c r="A21" s="170"/>
      <c r="B21" s="171"/>
      <c r="C21" s="172"/>
      <c r="D21" s="173"/>
    </row>
    <row r="22" spans="1:4" ht="15.5" x14ac:dyDescent="0.35">
      <c r="A22" s="170" t="s">
        <v>53</v>
      </c>
      <c r="B22" s="171"/>
      <c r="C22" s="172">
        <v>0</v>
      </c>
      <c r="D22" s="173"/>
    </row>
    <row r="23" spans="1:4" ht="12.25" customHeight="1" x14ac:dyDescent="0.35">
      <c r="A23" s="170"/>
      <c r="B23" s="171"/>
      <c r="C23" s="172"/>
      <c r="D23" s="173"/>
    </row>
    <row r="24" spans="1:4" ht="15.5" x14ac:dyDescent="0.35">
      <c r="A24" s="170" t="s">
        <v>54</v>
      </c>
      <c r="B24" s="171"/>
      <c r="C24" s="172">
        <v>0</v>
      </c>
      <c r="D24" s="173"/>
    </row>
    <row r="25" spans="1:4" ht="12.25" customHeight="1" x14ac:dyDescent="0.35">
      <c r="A25" s="170"/>
      <c r="B25" s="171"/>
      <c r="C25" s="172"/>
      <c r="D25" s="173"/>
    </row>
    <row r="26" spans="1:4" ht="15.5" x14ac:dyDescent="0.35">
      <c r="A26" s="170" t="s">
        <v>55</v>
      </c>
      <c r="B26" s="171"/>
      <c r="C26" s="176">
        <v>0</v>
      </c>
      <c r="D26" s="177"/>
    </row>
    <row r="27" spans="1:4" ht="12.25" customHeight="1" x14ac:dyDescent="0.35">
      <c r="A27" s="170"/>
      <c r="B27" s="171"/>
      <c r="C27" s="172"/>
      <c r="D27" s="173"/>
    </row>
    <row r="28" spans="1:4" ht="15.5" x14ac:dyDescent="0.35">
      <c r="A28" s="170" t="s">
        <v>61</v>
      </c>
      <c r="B28" s="171"/>
      <c r="C28" s="176">
        <v>0</v>
      </c>
      <c r="D28" s="177"/>
    </row>
    <row r="29" spans="1:4" ht="12.25" customHeight="1" x14ac:dyDescent="0.35">
      <c r="A29" s="170"/>
      <c r="B29" s="171"/>
      <c r="C29" s="178"/>
      <c r="D29" s="179"/>
    </row>
    <row r="30" spans="1:4" ht="15.5" x14ac:dyDescent="0.35">
      <c r="A30" s="170" t="s">
        <v>110</v>
      </c>
      <c r="B30" s="171"/>
      <c r="C30" s="180">
        <v>0</v>
      </c>
      <c r="D30" s="181"/>
    </row>
    <row r="31" spans="1:4" ht="15.5" x14ac:dyDescent="0.35">
      <c r="A31" s="331" t="s">
        <v>146</v>
      </c>
      <c r="B31" s="332"/>
      <c r="C31" s="264">
        <f>(Overall!C29*0.1)</f>
        <v>0</v>
      </c>
      <c r="D31" s="265"/>
    </row>
    <row r="32" spans="1:4" ht="16" thickBot="1" x14ac:dyDescent="0.4">
      <c r="A32" s="193" t="s">
        <v>58</v>
      </c>
      <c r="B32" s="194"/>
      <c r="C32" s="195">
        <f>C30</f>
        <v>0</v>
      </c>
      <c r="D32" s="196"/>
    </row>
    <row r="33" spans="1:12" ht="12.65" customHeight="1" x14ac:dyDescent="0.3">
      <c r="A33" s="30"/>
      <c r="B33" s="30"/>
      <c r="C33" s="31"/>
      <c r="D33" s="31"/>
    </row>
    <row r="34" spans="1:12" ht="19" thickBot="1" x14ac:dyDescent="0.5">
      <c r="A34" s="90" t="s">
        <v>8</v>
      </c>
    </row>
    <row r="35" spans="1:12" s="49" customFormat="1" x14ac:dyDescent="0.3">
      <c r="A35" s="197"/>
      <c r="B35" s="198"/>
      <c r="C35" s="199" t="s">
        <v>64</v>
      </c>
      <c r="D35" s="200"/>
      <c r="E35" s="182" t="s">
        <v>65</v>
      </c>
      <c r="F35" s="183"/>
      <c r="G35" s="183"/>
      <c r="H35" s="183"/>
      <c r="I35" s="183"/>
      <c r="J35" s="183"/>
      <c r="K35" s="183"/>
      <c r="L35" s="184"/>
    </row>
    <row r="36" spans="1:12" s="64" customFormat="1" ht="43.5" x14ac:dyDescent="0.35">
      <c r="A36" s="60" t="s">
        <v>66</v>
      </c>
      <c r="B36" s="61" t="s">
        <v>67</v>
      </c>
      <c r="C36" s="61" t="s">
        <v>68</v>
      </c>
      <c r="D36" s="61" t="s">
        <v>69</v>
      </c>
      <c r="E36" s="61" t="s">
        <v>70</v>
      </c>
      <c r="F36" s="62" t="s">
        <v>71</v>
      </c>
      <c r="G36" s="61" t="s">
        <v>72</v>
      </c>
      <c r="H36" s="61" t="s">
        <v>73</v>
      </c>
      <c r="I36" s="61" t="s">
        <v>74</v>
      </c>
      <c r="J36" s="61" t="s">
        <v>75</v>
      </c>
      <c r="K36" s="61" t="s">
        <v>76</v>
      </c>
      <c r="L36" s="63" t="s">
        <v>77</v>
      </c>
    </row>
    <row r="37" spans="1:12" s="69" customFormat="1" ht="14.5" x14ac:dyDescent="0.35">
      <c r="A37" s="65"/>
      <c r="B37" s="66"/>
      <c r="C37" s="66"/>
      <c r="D37" s="66"/>
      <c r="E37" s="66"/>
      <c r="F37" s="67"/>
      <c r="G37" s="66"/>
      <c r="H37" s="66"/>
      <c r="I37" s="66"/>
      <c r="J37" s="66"/>
      <c r="K37" s="66"/>
      <c r="L37" s="68"/>
    </row>
    <row r="38" spans="1:12" s="69" customFormat="1" ht="14.5" x14ac:dyDescent="0.35">
      <c r="A38" s="70"/>
      <c r="B38" s="71"/>
      <c r="C38" s="101">
        <v>0</v>
      </c>
      <c r="D38" s="73"/>
      <c r="E38" s="101">
        <v>0</v>
      </c>
      <c r="F38" s="99"/>
      <c r="G38" s="75">
        <v>0</v>
      </c>
      <c r="H38" s="73"/>
      <c r="I38" s="72">
        <v>0</v>
      </c>
      <c r="J38" s="85">
        <v>0</v>
      </c>
      <c r="K38" s="72">
        <v>0</v>
      </c>
      <c r="L38" s="77">
        <v>0</v>
      </c>
    </row>
    <row r="39" spans="1:12" s="69" customFormat="1" ht="14.5" x14ac:dyDescent="0.35">
      <c r="A39" s="70"/>
      <c r="B39" s="71"/>
      <c r="C39" s="101">
        <v>0</v>
      </c>
      <c r="D39" s="73"/>
      <c r="E39" s="101">
        <v>0</v>
      </c>
      <c r="F39" s="99"/>
      <c r="G39" s="75">
        <v>0</v>
      </c>
      <c r="H39" s="73"/>
      <c r="I39" s="72">
        <v>0</v>
      </c>
      <c r="J39" s="85">
        <v>0</v>
      </c>
      <c r="K39" s="72">
        <v>0</v>
      </c>
      <c r="L39" s="77">
        <v>0</v>
      </c>
    </row>
    <row r="40" spans="1:12" s="69" customFormat="1" ht="14.5" x14ac:dyDescent="0.35">
      <c r="A40" s="70"/>
      <c r="B40" s="84"/>
      <c r="C40" s="101">
        <v>0</v>
      </c>
      <c r="D40" s="73"/>
      <c r="E40" s="101">
        <v>0</v>
      </c>
      <c r="F40" s="99"/>
      <c r="G40" s="75">
        <f t="shared" ref="G40:G42" si="0">E40*F40</f>
        <v>0</v>
      </c>
      <c r="H40" s="73"/>
      <c r="I40" s="72">
        <f t="shared" ref="I40:I42" si="1">G40*H40</f>
        <v>0</v>
      </c>
      <c r="J40" s="85">
        <v>0</v>
      </c>
      <c r="K40" s="72">
        <f t="shared" ref="K40:K42" si="2">I40*J40</f>
        <v>0</v>
      </c>
      <c r="L40" s="77">
        <f t="shared" ref="L40:L42" si="3">I40+K40</f>
        <v>0</v>
      </c>
    </row>
    <row r="41" spans="1:12" s="69" customFormat="1" ht="14.5" x14ac:dyDescent="0.35">
      <c r="A41" s="70"/>
      <c r="B41" s="71"/>
      <c r="C41" s="101">
        <v>0</v>
      </c>
      <c r="D41" s="73"/>
      <c r="E41" s="101">
        <v>0</v>
      </c>
      <c r="F41" s="100"/>
      <c r="G41" s="72">
        <f t="shared" si="0"/>
        <v>0</v>
      </c>
      <c r="H41" s="73"/>
      <c r="I41" s="72">
        <f t="shared" si="1"/>
        <v>0</v>
      </c>
      <c r="J41" s="85">
        <v>0</v>
      </c>
      <c r="K41" s="72">
        <f t="shared" si="2"/>
        <v>0</v>
      </c>
      <c r="L41" s="77">
        <f t="shared" si="3"/>
        <v>0</v>
      </c>
    </row>
    <row r="42" spans="1:12" s="69" customFormat="1" ht="14.5" x14ac:dyDescent="0.35">
      <c r="A42" s="70"/>
      <c r="B42" s="71"/>
      <c r="C42" s="101">
        <v>0</v>
      </c>
      <c r="D42" s="73"/>
      <c r="E42" s="101">
        <v>0</v>
      </c>
      <c r="F42" s="100"/>
      <c r="G42" s="72">
        <f t="shared" si="0"/>
        <v>0</v>
      </c>
      <c r="H42" s="73"/>
      <c r="I42" s="72">
        <f t="shared" si="1"/>
        <v>0</v>
      </c>
      <c r="J42" s="85">
        <v>0</v>
      </c>
      <c r="K42" s="72">
        <f t="shared" si="2"/>
        <v>0</v>
      </c>
      <c r="L42" s="77">
        <f t="shared" si="3"/>
        <v>0</v>
      </c>
    </row>
    <row r="43" spans="1:12" s="69" customFormat="1" ht="15" thickBot="1" x14ac:dyDescent="0.4">
      <c r="A43" s="78" t="s">
        <v>58</v>
      </c>
      <c r="B43" s="320"/>
      <c r="C43" s="320"/>
      <c r="D43" s="320"/>
      <c r="E43" s="320"/>
      <c r="F43" s="321"/>
      <c r="G43" s="320"/>
      <c r="H43" s="320"/>
      <c r="I43" s="79">
        <f>SUM(I38:I42)</f>
        <v>0</v>
      </c>
      <c r="J43" s="66"/>
      <c r="K43" s="79">
        <f>SUM(K38:K42)</f>
        <v>0</v>
      </c>
      <c r="L43" s="80">
        <f>SUM(L38:L42)</f>
        <v>0</v>
      </c>
    </row>
    <row r="44" spans="1:12" ht="7.5" customHeight="1" x14ac:dyDescent="0.3">
      <c r="A44" s="35"/>
      <c r="B44" s="35"/>
      <c r="C44" s="35"/>
      <c r="D44" s="35"/>
      <c r="E44" s="35"/>
      <c r="F44" s="35"/>
      <c r="G44" s="35"/>
      <c r="H44" s="35"/>
      <c r="I44" s="35"/>
      <c r="J44" s="35"/>
      <c r="K44" s="35"/>
      <c r="L44" s="35"/>
    </row>
    <row r="45" spans="1:12" ht="19" thickBot="1" x14ac:dyDescent="0.5">
      <c r="A45" s="90" t="s">
        <v>79</v>
      </c>
      <c r="B45" s="35"/>
      <c r="C45" s="35"/>
      <c r="D45" s="35"/>
      <c r="E45" s="35"/>
      <c r="F45" s="35"/>
      <c r="G45" s="35"/>
      <c r="H45" s="35"/>
      <c r="I45" s="35"/>
      <c r="J45" s="35"/>
      <c r="K45" s="36"/>
      <c r="L45" s="35"/>
    </row>
    <row r="46" spans="1:12" s="49" customFormat="1" ht="26.15" customHeight="1" x14ac:dyDescent="0.35">
      <c r="A46" s="356" t="s">
        <v>80</v>
      </c>
      <c r="B46" s="357"/>
      <c r="C46" s="361" t="s">
        <v>120</v>
      </c>
      <c r="D46" s="362"/>
      <c r="E46" s="361" t="s">
        <v>114</v>
      </c>
      <c r="F46" s="362"/>
      <c r="G46" s="363" t="s">
        <v>121</v>
      </c>
      <c r="H46" s="358" t="s">
        <v>81</v>
      </c>
      <c r="I46" s="360"/>
      <c r="J46" s="22"/>
      <c r="K46" s="55"/>
      <c r="L46" s="22"/>
    </row>
    <row r="47" spans="1:12" s="49" customFormat="1" ht="14.5" x14ac:dyDescent="0.35">
      <c r="A47" s="366"/>
      <c r="B47" s="377"/>
      <c r="C47" s="378"/>
      <c r="D47" s="379"/>
      <c r="E47" s="378"/>
      <c r="F47" s="379"/>
      <c r="G47" s="66"/>
      <c r="H47" s="380"/>
      <c r="I47" s="381"/>
      <c r="J47" s="22"/>
      <c r="K47" s="55"/>
      <c r="L47" s="22"/>
    </row>
    <row r="48" spans="1:12" s="49" customFormat="1" ht="14.5" x14ac:dyDescent="0.35">
      <c r="A48" s="266"/>
      <c r="B48" s="267"/>
      <c r="C48" s="269"/>
      <c r="D48" s="270"/>
      <c r="E48" s="354">
        <v>0</v>
      </c>
      <c r="F48" s="355"/>
      <c r="G48" s="386"/>
      <c r="H48" s="271">
        <f>(E48*G48)*C48</f>
        <v>0</v>
      </c>
      <c r="I48" s="272"/>
      <c r="J48" s="22"/>
      <c r="K48" s="55"/>
      <c r="L48" s="22"/>
    </row>
    <row r="49" spans="1:12" ht="14.5" x14ac:dyDescent="0.35">
      <c r="A49" s="266"/>
      <c r="B49" s="267"/>
      <c r="C49" s="269"/>
      <c r="D49" s="270"/>
      <c r="E49" s="354">
        <v>0</v>
      </c>
      <c r="F49" s="355"/>
      <c r="G49" s="73"/>
      <c r="H49" s="273">
        <f>(E49*G49)*C49</f>
        <v>0</v>
      </c>
      <c r="I49" s="274"/>
      <c r="J49" s="35"/>
      <c r="K49" s="36"/>
      <c r="L49" s="35"/>
    </row>
    <row r="50" spans="1:12" ht="14.5" x14ac:dyDescent="0.35">
      <c r="A50" s="266"/>
      <c r="B50" s="267"/>
      <c r="C50" s="269"/>
      <c r="D50" s="270"/>
      <c r="E50" s="354">
        <v>0</v>
      </c>
      <c r="F50" s="355"/>
      <c r="G50" s="73"/>
      <c r="H50" s="273">
        <f>(E50*G50)*C50</f>
        <v>0</v>
      </c>
      <c r="I50" s="274"/>
      <c r="J50" s="35"/>
      <c r="K50" s="35"/>
      <c r="L50" s="35"/>
    </row>
    <row r="51" spans="1:12" ht="15" thickBot="1" x14ac:dyDescent="0.4">
      <c r="A51" s="334" t="s">
        <v>58</v>
      </c>
      <c r="B51" s="335"/>
      <c r="C51" s="343"/>
      <c r="D51" s="344"/>
      <c r="E51" s="343"/>
      <c r="F51" s="344"/>
      <c r="G51" s="320"/>
      <c r="H51" s="302">
        <f>SUM(H48:I50)</f>
        <v>0</v>
      </c>
      <c r="I51" s="303"/>
      <c r="J51" s="35"/>
      <c r="K51" s="35"/>
      <c r="L51" s="35"/>
    </row>
    <row r="52" spans="1:12" ht="7.5" customHeight="1" x14ac:dyDescent="0.3">
      <c r="A52" s="35"/>
      <c r="B52" s="35"/>
      <c r="C52" s="35"/>
      <c r="D52" s="37"/>
      <c r="E52" s="35"/>
      <c r="F52" s="35"/>
      <c r="G52" s="35"/>
      <c r="H52" s="35"/>
      <c r="I52" s="35"/>
      <c r="J52" s="35"/>
      <c r="K52" s="35"/>
      <c r="L52" s="35"/>
    </row>
    <row r="53" spans="1:12" s="49" customFormat="1" ht="19" thickBot="1" x14ac:dyDescent="0.5">
      <c r="A53" s="90" t="s">
        <v>82</v>
      </c>
      <c r="B53" s="22"/>
      <c r="C53" s="22"/>
      <c r="D53" s="40"/>
      <c r="E53" s="22"/>
      <c r="F53" s="22"/>
      <c r="G53" s="22"/>
      <c r="H53" s="22"/>
      <c r="I53" s="22"/>
      <c r="J53" s="22"/>
      <c r="K53" s="22"/>
      <c r="L53" s="22"/>
    </row>
    <row r="54" spans="1:12" s="49" customFormat="1" ht="39" customHeight="1" x14ac:dyDescent="0.35">
      <c r="A54" s="364" t="s">
        <v>83</v>
      </c>
      <c r="B54" s="365" t="s">
        <v>67</v>
      </c>
      <c r="C54" s="361" t="s">
        <v>120</v>
      </c>
      <c r="D54" s="362"/>
      <c r="E54" s="358" t="s">
        <v>114</v>
      </c>
      <c r="F54" s="357"/>
      <c r="G54" s="359" t="s">
        <v>121</v>
      </c>
      <c r="H54" s="358" t="s">
        <v>81</v>
      </c>
      <c r="I54" s="360"/>
      <c r="J54" s="30"/>
      <c r="K54" s="30"/>
      <c r="L54" s="30"/>
    </row>
    <row r="55" spans="1:12" s="49" customFormat="1" ht="14.5" x14ac:dyDescent="0.35">
      <c r="A55" s="65"/>
      <c r="B55" s="66"/>
      <c r="C55" s="380"/>
      <c r="D55" s="382"/>
      <c r="E55" s="380"/>
      <c r="F55" s="67"/>
      <c r="G55" s="66"/>
      <c r="H55" s="380"/>
      <c r="I55" s="381"/>
      <c r="J55" s="22"/>
      <c r="K55" s="22"/>
      <c r="L55" s="22"/>
    </row>
    <row r="56" spans="1:12" s="49" customFormat="1" ht="14.5" x14ac:dyDescent="0.35">
      <c r="A56" s="70" t="s">
        <v>17</v>
      </c>
      <c r="B56" s="76"/>
      <c r="C56" s="269"/>
      <c r="D56" s="270"/>
      <c r="E56" s="354">
        <v>0</v>
      </c>
      <c r="F56" s="355"/>
      <c r="G56" s="100"/>
      <c r="H56" s="271">
        <f>(E56*G56)*C56</f>
        <v>0</v>
      </c>
      <c r="I56" s="272"/>
      <c r="J56" s="22"/>
      <c r="K56" s="22"/>
      <c r="L56" s="22"/>
    </row>
    <row r="57" spans="1:12" s="49" customFormat="1" ht="14.5" x14ac:dyDescent="0.35">
      <c r="A57" s="277"/>
      <c r="B57" s="278"/>
      <c r="C57" s="278"/>
      <c r="D57" s="278"/>
      <c r="E57" s="278"/>
      <c r="F57" s="278"/>
      <c r="G57" s="278"/>
      <c r="H57" s="278"/>
      <c r="I57" s="279"/>
      <c r="J57" s="22"/>
      <c r="K57" s="22"/>
      <c r="L57" s="22"/>
    </row>
    <row r="58" spans="1:12" s="49" customFormat="1" ht="14.5" x14ac:dyDescent="0.35">
      <c r="A58" s="70" t="s">
        <v>84</v>
      </c>
      <c r="B58" s="76"/>
      <c r="C58" s="269"/>
      <c r="D58" s="270"/>
      <c r="E58" s="354">
        <v>0</v>
      </c>
      <c r="F58" s="355"/>
      <c r="G58" s="100"/>
      <c r="H58" s="271">
        <f>(E58*G58)*C58</f>
        <v>0</v>
      </c>
      <c r="I58" s="272"/>
      <c r="J58" s="22"/>
      <c r="K58" s="22"/>
      <c r="L58" s="22"/>
    </row>
    <row r="59" spans="1:12" s="49" customFormat="1" ht="15" thickBot="1" x14ac:dyDescent="0.4">
      <c r="A59" s="78" t="s">
        <v>58</v>
      </c>
      <c r="B59" s="66"/>
      <c r="C59" s="380"/>
      <c r="D59" s="382"/>
      <c r="E59" s="380"/>
      <c r="F59" s="67"/>
      <c r="G59" s="66"/>
      <c r="H59" s="302">
        <f>H56+H58</f>
        <v>0</v>
      </c>
      <c r="I59" s="303"/>
      <c r="J59" s="22"/>
      <c r="K59" s="22"/>
      <c r="L59" s="22"/>
    </row>
    <row r="60" spans="1:12" ht="7.5" customHeight="1" x14ac:dyDescent="0.3">
      <c r="D60" s="40"/>
    </row>
    <row r="61" spans="1:12" ht="19" thickBot="1" x14ac:dyDescent="0.5">
      <c r="A61" s="90" t="s">
        <v>85</v>
      </c>
      <c r="D61" s="40"/>
    </row>
    <row r="62" spans="1:12" ht="29" x14ac:dyDescent="0.35">
      <c r="A62" s="356" t="s">
        <v>80</v>
      </c>
      <c r="B62" s="357"/>
      <c r="C62" s="361" t="s">
        <v>120</v>
      </c>
      <c r="D62" s="362"/>
      <c r="E62" s="358" t="s">
        <v>114</v>
      </c>
      <c r="F62" s="357"/>
      <c r="G62" s="359" t="s">
        <v>121</v>
      </c>
      <c r="H62" s="358" t="s">
        <v>81</v>
      </c>
      <c r="I62" s="360"/>
    </row>
    <row r="63" spans="1:12" ht="14.5" x14ac:dyDescent="0.35">
      <c r="A63" s="366"/>
      <c r="B63" s="377"/>
      <c r="C63" s="378"/>
      <c r="D63" s="379"/>
      <c r="E63" s="378"/>
      <c r="F63" s="379"/>
      <c r="G63" s="66"/>
      <c r="H63" s="380"/>
      <c r="I63" s="381"/>
    </row>
    <row r="64" spans="1:12" ht="14.5" x14ac:dyDescent="0.35">
      <c r="A64" s="266"/>
      <c r="B64" s="267"/>
      <c r="C64" s="269"/>
      <c r="D64" s="270"/>
      <c r="E64" s="354">
        <v>0</v>
      </c>
      <c r="F64" s="355"/>
      <c r="G64" s="106"/>
      <c r="H64" s="271">
        <f>(E64*G64)*C64</f>
        <v>0</v>
      </c>
      <c r="I64" s="272"/>
    </row>
    <row r="65" spans="1:14" ht="14.5" x14ac:dyDescent="0.35">
      <c r="A65" s="286"/>
      <c r="B65" s="287"/>
      <c r="C65" s="269"/>
      <c r="D65" s="270"/>
      <c r="E65" s="354">
        <v>0</v>
      </c>
      <c r="F65" s="355"/>
      <c r="G65" s="108"/>
      <c r="H65" s="273">
        <f>(E65*G65)*C65</f>
        <v>0</v>
      </c>
      <c r="I65" s="274"/>
    </row>
    <row r="66" spans="1:14" ht="14.5" x14ac:dyDescent="0.35">
      <c r="A66" s="286"/>
      <c r="B66" s="287"/>
      <c r="C66" s="269"/>
      <c r="D66" s="270"/>
      <c r="E66" s="354">
        <v>0</v>
      </c>
      <c r="F66" s="355"/>
      <c r="G66" s="71"/>
      <c r="H66" s="273">
        <f>(E66*G66)*C66</f>
        <v>0</v>
      </c>
      <c r="I66" s="274"/>
    </row>
    <row r="67" spans="1:14" ht="15" thickBot="1" x14ac:dyDescent="0.4">
      <c r="A67" s="334" t="s">
        <v>58</v>
      </c>
      <c r="B67" s="335"/>
      <c r="C67" s="343"/>
      <c r="D67" s="344"/>
      <c r="E67" s="343"/>
      <c r="F67" s="344"/>
      <c r="G67" s="320"/>
      <c r="H67" s="338">
        <f>SUM(H64:I66)</f>
        <v>0</v>
      </c>
      <c r="I67" s="339"/>
    </row>
    <row r="68" spans="1:14" x14ac:dyDescent="0.3">
      <c r="A68" s="39"/>
      <c r="B68" s="35"/>
      <c r="C68" s="35"/>
      <c r="D68" s="37"/>
      <c r="E68" s="35"/>
      <c r="F68" s="35"/>
      <c r="G68" s="35"/>
      <c r="H68" s="35"/>
      <c r="I68" s="42"/>
    </row>
    <row r="69" spans="1:14" ht="19" thickBot="1" x14ac:dyDescent="0.5">
      <c r="A69" s="90" t="s">
        <v>86</v>
      </c>
      <c r="B69" s="35"/>
      <c r="C69" s="35"/>
      <c r="D69" s="35"/>
      <c r="E69" s="35"/>
      <c r="F69" s="35"/>
      <c r="G69" s="35"/>
      <c r="H69" s="35"/>
      <c r="I69" s="35"/>
    </row>
    <row r="70" spans="1:14" ht="26.15" customHeight="1" x14ac:dyDescent="0.35">
      <c r="A70" s="364" t="s">
        <v>80</v>
      </c>
      <c r="B70" s="365" t="s">
        <v>67</v>
      </c>
      <c r="C70" s="361" t="s">
        <v>120</v>
      </c>
      <c r="D70" s="362"/>
      <c r="E70" s="358" t="s">
        <v>114</v>
      </c>
      <c r="F70" s="357"/>
      <c r="G70" s="359" t="s">
        <v>121</v>
      </c>
      <c r="H70" s="358" t="s">
        <v>81</v>
      </c>
      <c r="I70" s="360"/>
    </row>
    <row r="71" spans="1:14" ht="14.5" x14ac:dyDescent="0.35">
      <c r="A71" s="65"/>
      <c r="B71" s="66"/>
      <c r="C71" s="378"/>
      <c r="D71" s="379"/>
      <c r="E71" s="367"/>
      <c r="F71" s="368"/>
      <c r="G71" s="66"/>
      <c r="H71" s="367"/>
      <c r="I71" s="371"/>
    </row>
    <row r="72" spans="1:14" ht="14.5" x14ac:dyDescent="0.35">
      <c r="A72" s="70"/>
      <c r="B72" s="76"/>
      <c r="C72" s="269"/>
      <c r="D72" s="270"/>
      <c r="E72" s="354">
        <v>0</v>
      </c>
      <c r="F72" s="355"/>
      <c r="G72" s="109"/>
      <c r="H72" s="271">
        <f>(E72*G72)*C72</f>
        <v>0</v>
      </c>
      <c r="I72" s="272"/>
    </row>
    <row r="73" spans="1:14" ht="14.5" x14ac:dyDescent="0.35">
      <c r="A73" s="70"/>
      <c r="B73" s="76"/>
      <c r="C73" s="269"/>
      <c r="D73" s="270"/>
      <c r="E73" s="354">
        <v>0</v>
      </c>
      <c r="F73" s="355"/>
      <c r="G73" s="71"/>
      <c r="H73" s="271">
        <f>(E73*G73)*C73</f>
        <v>0</v>
      </c>
      <c r="I73" s="272"/>
    </row>
    <row r="74" spans="1:14" ht="15" thickBot="1" x14ac:dyDescent="0.4">
      <c r="A74" s="78" t="s">
        <v>58</v>
      </c>
      <c r="B74" s="320"/>
      <c r="C74" s="343"/>
      <c r="D74" s="344"/>
      <c r="E74" s="336"/>
      <c r="F74" s="337"/>
      <c r="G74" s="320"/>
      <c r="H74" s="302">
        <f>SUM(H72:I73)</f>
        <v>0</v>
      </c>
      <c r="I74" s="303"/>
    </row>
    <row r="76" spans="1:14" ht="19" thickBot="1" x14ac:dyDescent="0.5">
      <c r="A76" s="90" t="s">
        <v>87</v>
      </c>
      <c r="B76" s="35"/>
      <c r="C76" s="35"/>
      <c r="D76" s="35"/>
      <c r="E76" s="35"/>
      <c r="F76" s="35"/>
      <c r="G76" s="35"/>
      <c r="H76" s="35"/>
      <c r="I76" s="35"/>
    </row>
    <row r="77" spans="1:14" ht="26.5" customHeight="1" x14ac:dyDescent="0.35">
      <c r="A77" s="364" t="s">
        <v>80</v>
      </c>
      <c r="B77" s="365" t="s">
        <v>67</v>
      </c>
      <c r="C77" s="361" t="s">
        <v>120</v>
      </c>
      <c r="D77" s="362"/>
      <c r="E77" s="358" t="s">
        <v>114</v>
      </c>
      <c r="F77" s="357"/>
      <c r="G77" s="359" t="s">
        <v>121</v>
      </c>
      <c r="H77" s="358" t="s">
        <v>81</v>
      </c>
      <c r="I77" s="360"/>
    </row>
    <row r="78" spans="1:14" ht="14.5" x14ac:dyDescent="0.35">
      <c r="A78" s="65"/>
      <c r="B78" s="66"/>
      <c r="C78" s="378"/>
      <c r="D78" s="379"/>
      <c r="E78" s="367"/>
      <c r="F78" s="368"/>
      <c r="G78" s="66"/>
      <c r="H78" s="367"/>
      <c r="I78" s="371"/>
    </row>
    <row r="79" spans="1:14" ht="14.5" x14ac:dyDescent="0.35">
      <c r="A79" s="70"/>
      <c r="B79" s="71"/>
      <c r="C79" s="269"/>
      <c r="D79" s="270"/>
      <c r="E79" s="354">
        <v>0</v>
      </c>
      <c r="F79" s="355"/>
      <c r="G79" s="71"/>
      <c r="H79" s="273">
        <f>(E79*G79)*C79</f>
        <v>0</v>
      </c>
      <c r="I79" s="274"/>
    </row>
    <row r="80" spans="1:14" ht="14.5" x14ac:dyDescent="0.35">
      <c r="A80" s="70"/>
      <c r="B80" s="71"/>
      <c r="C80" s="269"/>
      <c r="D80" s="270"/>
      <c r="E80" s="354">
        <v>0</v>
      </c>
      <c r="F80" s="355"/>
      <c r="G80" s="71"/>
      <c r="H80" s="273">
        <f>(E80*G80)*C80</f>
        <v>0</v>
      </c>
      <c r="I80" s="274"/>
      <c r="N80" t="s">
        <v>11</v>
      </c>
    </row>
    <row r="81" spans="1:9" ht="15" thickBot="1" x14ac:dyDescent="0.4">
      <c r="A81" s="78" t="s">
        <v>58</v>
      </c>
      <c r="B81" s="320"/>
      <c r="C81" s="343"/>
      <c r="D81" s="344"/>
      <c r="E81" s="336"/>
      <c r="F81" s="337"/>
      <c r="G81" s="320"/>
      <c r="H81" s="302">
        <f>SUM(H79:I80)</f>
        <v>0</v>
      </c>
      <c r="I81" s="303"/>
    </row>
    <row r="83" spans="1:9" ht="19" thickBot="1" x14ac:dyDescent="0.5">
      <c r="A83" s="90" t="s">
        <v>88</v>
      </c>
      <c r="B83" s="35"/>
      <c r="C83" s="35"/>
      <c r="D83" s="35"/>
      <c r="E83" s="35"/>
      <c r="F83" s="35"/>
      <c r="G83" s="35"/>
      <c r="H83" s="35"/>
      <c r="I83" s="35"/>
    </row>
    <row r="84" spans="1:9" x14ac:dyDescent="0.3">
      <c r="A84" s="125" t="s">
        <v>80</v>
      </c>
      <c r="B84" s="126" t="s">
        <v>67</v>
      </c>
      <c r="C84" s="235" t="s">
        <v>120</v>
      </c>
      <c r="D84" s="236"/>
      <c r="E84" s="235" t="s">
        <v>114</v>
      </c>
      <c r="F84" s="236"/>
      <c r="G84" s="127" t="s">
        <v>121</v>
      </c>
      <c r="H84" s="235" t="s">
        <v>81</v>
      </c>
      <c r="I84" s="237"/>
    </row>
    <row r="85" spans="1:9" x14ac:dyDescent="0.3">
      <c r="A85" s="128"/>
      <c r="B85" s="129"/>
      <c r="C85" s="242"/>
      <c r="D85" s="243"/>
      <c r="E85" s="238"/>
      <c r="F85" s="239"/>
      <c r="G85" s="129"/>
      <c r="H85" s="238"/>
      <c r="I85" s="244"/>
    </row>
    <row r="86" spans="1:9" x14ac:dyDescent="0.3">
      <c r="A86" s="130"/>
      <c r="B86" s="129"/>
      <c r="C86" s="238"/>
      <c r="D86" s="239"/>
      <c r="E86" s="238"/>
      <c r="F86" s="239"/>
      <c r="G86" s="131"/>
      <c r="H86" s="245">
        <f>E86*G86</f>
        <v>0</v>
      </c>
      <c r="I86" s="246"/>
    </row>
    <row r="87" spans="1:9" x14ac:dyDescent="0.3">
      <c r="A87" s="128"/>
      <c r="B87" s="132"/>
      <c r="C87" s="238"/>
      <c r="D87" s="239"/>
      <c r="E87" s="238"/>
      <c r="F87" s="239"/>
      <c r="G87" s="129"/>
      <c r="H87" s="240">
        <f>E87*G87</f>
        <v>0</v>
      </c>
      <c r="I87" s="241"/>
    </row>
    <row r="88" spans="1:9" x14ac:dyDescent="0.3">
      <c r="A88" s="128"/>
      <c r="B88" s="129"/>
      <c r="C88" s="238"/>
      <c r="D88" s="239"/>
      <c r="E88" s="238"/>
      <c r="F88" s="239"/>
      <c r="G88" s="129"/>
      <c r="H88" s="240">
        <f>E88*G88</f>
        <v>0</v>
      </c>
      <c r="I88" s="241"/>
    </row>
    <row r="89" spans="1:9" ht="13.5" thickBot="1" x14ac:dyDescent="0.35">
      <c r="A89" s="133" t="s">
        <v>58</v>
      </c>
      <c r="B89" s="134"/>
      <c r="C89" s="247"/>
      <c r="D89" s="248"/>
      <c r="E89" s="247"/>
      <c r="F89" s="248"/>
      <c r="G89" s="134"/>
      <c r="H89" s="249">
        <f>SUM(H86:I88)</f>
        <v>0</v>
      </c>
      <c r="I89" s="250"/>
    </row>
    <row r="91" spans="1:9" ht="19" thickBot="1" x14ac:dyDescent="0.5">
      <c r="A91" s="90" t="s">
        <v>89</v>
      </c>
      <c r="D91" s="40"/>
    </row>
    <row r="92" spans="1:9" ht="29.5" customHeight="1" x14ac:dyDescent="0.35">
      <c r="A92" s="364" t="s">
        <v>80</v>
      </c>
      <c r="B92" s="365" t="s">
        <v>67</v>
      </c>
      <c r="C92" s="361" t="s">
        <v>120</v>
      </c>
      <c r="D92" s="362"/>
      <c r="E92" s="358" t="s">
        <v>114</v>
      </c>
      <c r="F92" s="357"/>
      <c r="G92" s="359" t="s">
        <v>121</v>
      </c>
      <c r="H92" s="358" t="s">
        <v>81</v>
      </c>
      <c r="I92" s="360"/>
    </row>
    <row r="93" spans="1:9" ht="14.5" x14ac:dyDescent="0.35">
      <c r="A93" s="65"/>
      <c r="B93" s="66"/>
      <c r="C93" s="378"/>
      <c r="D93" s="379"/>
      <c r="E93" s="367"/>
      <c r="F93" s="368"/>
      <c r="G93" s="66"/>
      <c r="H93" s="367"/>
      <c r="I93" s="371"/>
    </row>
    <row r="94" spans="1:9" ht="14.5" x14ac:dyDescent="0.35">
      <c r="A94" s="70"/>
      <c r="B94" s="107"/>
      <c r="C94" s="269"/>
      <c r="D94" s="270"/>
      <c r="E94" s="354">
        <v>0</v>
      </c>
      <c r="F94" s="355"/>
      <c r="G94" s="100"/>
      <c r="H94" s="271">
        <f>(E94*G94)*C94</f>
        <v>0</v>
      </c>
      <c r="I94" s="272"/>
    </row>
    <row r="95" spans="1:9" ht="14.5" x14ac:dyDescent="0.35">
      <c r="A95" s="70"/>
      <c r="B95" s="107"/>
      <c r="C95" s="269"/>
      <c r="D95" s="270"/>
      <c r="E95" s="354">
        <v>0</v>
      </c>
      <c r="F95" s="355"/>
      <c r="G95" s="100"/>
      <c r="H95" s="273">
        <f>(E95*G95)*C95</f>
        <v>0</v>
      </c>
      <c r="I95" s="274"/>
    </row>
    <row r="96" spans="1:9" ht="14.5" x14ac:dyDescent="0.35">
      <c r="A96" s="70"/>
      <c r="B96" s="107"/>
      <c r="C96" s="269"/>
      <c r="D96" s="270"/>
      <c r="E96" s="354">
        <v>0</v>
      </c>
      <c r="F96" s="355"/>
      <c r="G96" s="100"/>
      <c r="H96" s="271">
        <f>(E96*G96)*C96</f>
        <v>0</v>
      </c>
      <c r="I96" s="272"/>
    </row>
    <row r="97" spans="1:9" ht="14.5" x14ac:dyDescent="0.35">
      <c r="A97" s="70"/>
      <c r="B97" s="107"/>
      <c r="C97" s="269"/>
      <c r="D97" s="270"/>
      <c r="E97" s="354">
        <v>0</v>
      </c>
      <c r="F97" s="355"/>
      <c r="G97" s="100"/>
      <c r="H97" s="273">
        <f>(E97*G97)*C97</f>
        <v>0</v>
      </c>
      <c r="I97" s="274"/>
    </row>
    <row r="98" spans="1:9" ht="15" thickBot="1" x14ac:dyDescent="0.4">
      <c r="A98" s="78" t="s">
        <v>58</v>
      </c>
      <c r="B98" s="320"/>
      <c r="C98" s="343"/>
      <c r="D98" s="344"/>
      <c r="E98" s="336"/>
      <c r="F98" s="337"/>
      <c r="G98" s="320"/>
      <c r="H98" s="302">
        <f>SUM(H94:I97)</f>
        <v>0</v>
      </c>
      <c r="I98" s="303"/>
    </row>
    <row r="100" spans="1:9" ht="19" thickBot="1" x14ac:dyDescent="0.5">
      <c r="A100" s="90" t="s">
        <v>111</v>
      </c>
    </row>
    <row r="101" spans="1:9" ht="26.15" customHeight="1" x14ac:dyDescent="0.35">
      <c r="A101" s="356" t="s">
        <v>80</v>
      </c>
      <c r="B101" s="357"/>
      <c r="C101" s="361" t="s">
        <v>120</v>
      </c>
      <c r="D101" s="362"/>
      <c r="E101" s="358" t="s">
        <v>114</v>
      </c>
      <c r="F101" s="357"/>
      <c r="G101" s="359" t="s">
        <v>121</v>
      </c>
      <c r="H101" s="358" t="s">
        <v>81</v>
      </c>
      <c r="I101" s="360"/>
    </row>
    <row r="102" spans="1:9" ht="14.5" x14ac:dyDescent="0.35">
      <c r="A102" s="366"/>
      <c r="B102" s="341"/>
      <c r="C102" s="378"/>
      <c r="D102" s="379"/>
      <c r="E102" s="367"/>
      <c r="F102" s="368"/>
      <c r="G102" s="66"/>
      <c r="H102" s="340"/>
      <c r="I102" s="370"/>
    </row>
    <row r="103" spans="1:9" ht="14.5" x14ac:dyDescent="0.35">
      <c r="A103" s="266"/>
      <c r="B103" s="267"/>
      <c r="C103" s="269"/>
      <c r="D103" s="270"/>
      <c r="E103" s="354">
        <v>0</v>
      </c>
      <c r="F103" s="355"/>
      <c r="G103" s="100"/>
      <c r="H103" s="273">
        <f>E103*G103</f>
        <v>0</v>
      </c>
      <c r="I103" s="274"/>
    </row>
    <row r="104" spans="1:9" ht="14.5" x14ac:dyDescent="0.35">
      <c r="A104" s="290"/>
      <c r="B104" s="291"/>
      <c r="C104" s="269"/>
      <c r="D104" s="270"/>
      <c r="E104" s="354">
        <v>0</v>
      </c>
      <c r="F104" s="355"/>
      <c r="G104" s="100"/>
      <c r="H104" s="273">
        <f>E104*G104</f>
        <v>0</v>
      </c>
      <c r="I104" s="274"/>
    </row>
    <row r="105" spans="1:9" ht="14.5" x14ac:dyDescent="0.35">
      <c r="A105" s="266"/>
      <c r="B105" s="267"/>
      <c r="C105" s="269"/>
      <c r="D105" s="270"/>
      <c r="E105" s="354">
        <v>0</v>
      </c>
      <c r="F105" s="355"/>
      <c r="G105" s="100"/>
      <c r="H105" s="273">
        <f>E105*G105</f>
        <v>0</v>
      </c>
      <c r="I105" s="274"/>
    </row>
    <row r="106" spans="1:9" ht="15" thickBot="1" x14ac:dyDescent="0.4">
      <c r="A106" s="334" t="s">
        <v>58</v>
      </c>
      <c r="B106" s="335"/>
      <c r="C106" s="343"/>
      <c r="D106" s="344"/>
      <c r="E106" s="336"/>
      <c r="F106" s="337"/>
      <c r="G106" s="320"/>
      <c r="H106" s="302">
        <f>SUM(H103:I105)</f>
        <v>0</v>
      </c>
      <c r="I106" s="303"/>
    </row>
    <row r="107" spans="1:9" x14ac:dyDescent="0.3">
      <c r="A107" s="39"/>
      <c r="B107" s="35"/>
      <c r="C107" s="35"/>
      <c r="D107" s="35"/>
      <c r="E107" s="35"/>
      <c r="F107" s="35"/>
      <c r="G107" s="35"/>
      <c r="H107" s="35"/>
      <c r="I107" s="44"/>
    </row>
  </sheetData>
  <mergeCells count="211">
    <mergeCell ref="A105:B105"/>
    <mergeCell ref="C105:D105"/>
    <mergeCell ref="E105:F105"/>
    <mergeCell ref="H105:I105"/>
    <mergeCell ref="A106:B106"/>
    <mergeCell ref="C106:D106"/>
    <mergeCell ref="E106:F106"/>
    <mergeCell ref="H106:I106"/>
    <mergeCell ref="A103:B103"/>
    <mergeCell ref="C103:D103"/>
    <mergeCell ref="E103:F103"/>
    <mergeCell ref="H103:I103"/>
    <mergeCell ref="A104:B104"/>
    <mergeCell ref="C104:D104"/>
    <mergeCell ref="E104:F104"/>
    <mergeCell ref="H104:I104"/>
    <mergeCell ref="A101:B101"/>
    <mergeCell ref="C101:D101"/>
    <mergeCell ref="E101:F101"/>
    <mergeCell ref="H101:I101"/>
    <mergeCell ref="A102:B102"/>
    <mergeCell ref="C102:D102"/>
    <mergeCell ref="E102:F102"/>
    <mergeCell ref="H102:I102"/>
    <mergeCell ref="C97:D97"/>
    <mergeCell ref="E97:F97"/>
    <mergeCell ref="H97:I97"/>
    <mergeCell ref="C98:D98"/>
    <mergeCell ref="E98:F98"/>
    <mergeCell ref="H98:I98"/>
    <mergeCell ref="C95:D95"/>
    <mergeCell ref="E95:F95"/>
    <mergeCell ref="H95:I95"/>
    <mergeCell ref="C96:D96"/>
    <mergeCell ref="E96:F96"/>
    <mergeCell ref="H96:I96"/>
    <mergeCell ref="C93:D93"/>
    <mergeCell ref="E93:F93"/>
    <mergeCell ref="H93:I93"/>
    <mergeCell ref="C94:D94"/>
    <mergeCell ref="E94:F94"/>
    <mergeCell ref="H94:I94"/>
    <mergeCell ref="C89:D89"/>
    <mergeCell ref="E89:F89"/>
    <mergeCell ref="H89:I89"/>
    <mergeCell ref="C92:D92"/>
    <mergeCell ref="E92:F92"/>
    <mergeCell ref="H92:I92"/>
    <mergeCell ref="C87:D87"/>
    <mergeCell ref="E87:F87"/>
    <mergeCell ref="H87:I87"/>
    <mergeCell ref="C88:D88"/>
    <mergeCell ref="E88:F88"/>
    <mergeCell ref="H88:I88"/>
    <mergeCell ref="C85:D85"/>
    <mergeCell ref="E85:F85"/>
    <mergeCell ref="H85:I85"/>
    <mergeCell ref="C86:D86"/>
    <mergeCell ref="E86:F86"/>
    <mergeCell ref="H86:I86"/>
    <mergeCell ref="C81:D81"/>
    <mergeCell ref="E81:F81"/>
    <mergeCell ref="H81:I81"/>
    <mergeCell ref="C84:D84"/>
    <mergeCell ref="E84:F84"/>
    <mergeCell ref="H84:I84"/>
    <mergeCell ref="C79:D79"/>
    <mergeCell ref="E79:F79"/>
    <mergeCell ref="H79:I79"/>
    <mergeCell ref="C80:D80"/>
    <mergeCell ref="E80:F80"/>
    <mergeCell ref="H80:I80"/>
    <mergeCell ref="C77:D77"/>
    <mergeCell ref="E77:F77"/>
    <mergeCell ref="H77:I77"/>
    <mergeCell ref="C78:D78"/>
    <mergeCell ref="E78:F78"/>
    <mergeCell ref="H78:I78"/>
    <mergeCell ref="C73:D73"/>
    <mergeCell ref="E73:F73"/>
    <mergeCell ref="H73:I73"/>
    <mergeCell ref="C74:D74"/>
    <mergeCell ref="E74:F74"/>
    <mergeCell ref="H74:I74"/>
    <mergeCell ref="C71:D71"/>
    <mergeCell ref="E71:F71"/>
    <mergeCell ref="H71:I71"/>
    <mergeCell ref="C72:D72"/>
    <mergeCell ref="E72:F72"/>
    <mergeCell ref="H72:I72"/>
    <mergeCell ref="A67:B67"/>
    <mergeCell ref="C67:D67"/>
    <mergeCell ref="E67:F67"/>
    <mergeCell ref="H67:I67"/>
    <mergeCell ref="C70:D70"/>
    <mergeCell ref="E70:F70"/>
    <mergeCell ref="H70:I70"/>
    <mergeCell ref="H64:I64"/>
    <mergeCell ref="A65:B65"/>
    <mergeCell ref="C65:D65"/>
    <mergeCell ref="E65:F65"/>
    <mergeCell ref="H65:I65"/>
    <mergeCell ref="A66:B66"/>
    <mergeCell ref="C66:D66"/>
    <mergeCell ref="E66:F66"/>
    <mergeCell ref="H66:I66"/>
    <mergeCell ref="A63:B63"/>
    <mergeCell ref="C63:D63"/>
    <mergeCell ref="E63:F63"/>
    <mergeCell ref="A64:B64"/>
    <mergeCell ref="C64:D64"/>
    <mergeCell ref="E64:F64"/>
    <mergeCell ref="A57:I57"/>
    <mergeCell ref="C58:D58"/>
    <mergeCell ref="E58:F58"/>
    <mergeCell ref="H58:I58"/>
    <mergeCell ref="H59:I59"/>
    <mergeCell ref="A62:B62"/>
    <mergeCell ref="C62:D62"/>
    <mergeCell ref="E62:F62"/>
    <mergeCell ref="H62:I62"/>
    <mergeCell ref="C54:D54"/>
    <mergeCell ref="E54:F54"/>
    <mergeCell ref="H54:I54"/>
    <mergeCell ref="C56:D56"/>
    <mergeCell ref="E56:F56"/>
    <mergeCell ref="H56:I56"/>
    <mergeCell ref="A50:B50"/>
    <mergeCell ref="C50:D50"/>
    <mergeCell ref="E50:F50"/>
    <mergeCell ref="H50:I50"/>
    <mergeCell ref="A51:B51"/>
    <mergeCell ref="C51:D51"/>
    <mergeCell ref="E51:F51"/>
    <mergeCell ref="H51:I51"/>
    <mergeCell ref="A48:B48"/>
    <mergeCell ref="C48:D48"/>
    <mergeCell ref="E48:F48"/>
    <mergeCell ref="H48:I48"/>
    <mergeCell ref="A49:B49"/>
    <mergeCell ref="C49:D49"/>
    <mergeCell ref="E49:F49"/>
    <mergeCell ref="H49:I49"/>
    <mergeCell ref="E35:L35"/>
    <mergeCell ref="A46:B46"/>
    <mergeCell ref="C46:D46"/>
    <mergeCell ref="E46:F46"/>
    <mergeCell ref="H46:I46"/>
    <mergeCell ref="A47:B47"/>
    <mergeCell ref="C47:D47"/>
    <mergeCell ref="E47:F47"/>
    <mergeCell ref="A31:B31"/>
    <mergeCell ref="C31:D31"/>
    <mergeCell ref="A32:B32"/>
    <mergeCell ref="C32:D32"/>
    <mergeCell ref="A35:B35"/>
    <mergeCell ref="C35:D35"/>
    <mergeCell ref="A28:B28"/>
    <mergeCell ref="C28:D28"/>
    <mergeCell ref="A29:B29"/>
    <mergeCell ref="C29:D29"/>
    <mergeCell ref="A30:B30"/>
    <mergeCell ref="C30:D30"/>
    <mergeCell ref="A25:B25"/>
    <mergeCell ref="C25:D25"/>
    <mergeCell ref="A26:B26"/>
    <mergeCell ref="C26:D26"/>
    <mergeCell ref="A27:B27"/>
    <mergeCell ref="C27:D27"/>
    <mergeCell ref="A22:B22"/>
    <mergeCell ref="C22:D22"/>
    <mergeCell ref="A23:B23"/>
    <mergeCell ref="C23:D23"/>
    <mergeCell ref="A24:B24"/>
    <mergeCell ref="C24:D24"/>
    <mergeCell ref="A19:B19"/>
    <mergeCell ref="C19:D19"/>
    <mergeCell ref="A20:B20"/>
    <mergeCell ref="C20:D20"/>
    <mergeCell ref="A21:B21"/>
    <mergeCell ref="C21:D21"/>
    <mergeCell ref="A16:B16"/>
    <mergeCell ref="C16:D16"/>
    <mergeCell ref="A17:B17"/>
    <mergeCell ref="C17:D17"/>
    <mergeCell ref="A18:B18"/>
    <mergeCell ref="C18:D18"/>
    <mergeCell ref="A13:B13"/>
    <mergeCell ref="C13:D13"/>
    <mergeCell ref="A14:B14"/>
    <mergeCell ref="C14:D14"/>
    <mergeCell ref="A15:B15"/>
    <mergeCell ref="C15:D15"/>
    <mergeCell ref="A10:B10"/>
    <mergeCell ref="C10:D10"/>
    <mergeCell ref="A11:B11"/>
    <mergeCell ref="C11:D11"/>
    <mergeCell ref="A12:B12"/>
    <mergeCell ref="C12:D12"/>
    <mergeCell ref="A7:B7"/>
    <mergeCell ref="C7:D7"/>
    <mergeCell ref="A8:B8"/>
    <mergeCell ref="C8:D8"/>
    <mergeCell ref="A9:B9"/>
    <mergeCell ref="C9:D9"/>
    <mergeCell ref="A1:F1"/>
    <mergeCell ref="B2:F2"/>
    <mergeCell ref="B3:F3"/>
    <mergeCell ref="A5:D5"/>
    <mergeCell ref="A6:B6"/>
    <mergeCell ref="C6:D6"/>
  </mergeCells>
  <pageMargins left="0.5" right="0.34" top="1.2" bottom="0.5" header="0.3" footer="0.3"/>
  <pageSetup scale="63" fitToHeight="2" orientation="portrait" r:id="rId1"/>
  <headerFooter differentFirst="1" alignWithMargins="0">
    <oddFooter>&amp;L&amp;"Arial,Italic"&amp;8Service Area Budget Summary&amp;C&amp;"Arial,Italic"&amp;8Page &amp;P of &amp;N&amp;R&amp;"-,Italic"&amp;9Revised 04/05/2025</oddFooter>
    <firstHeader>&amp;L&amp;G
  &amp;"Arial,Bold"&amp;8  HIV/AIDS, HEPATITIS, STD, 
     AND TB ADMINISTRATION</firstHeader>
    <firstFooter>&amp;L&amp;"-,Italic"&amp;9Service Area Budget Summary&amp;CPage &amp;P of &amp;N&amp;R&amp;"-,Regular"&amp;9Revised 04/03/2025</firstFooter>
  </headerFooter>
  <rowBreaks count="1" manualBreakCount="1">
    <brk id="59" max="11" man="1"/>
  </rowBreaks>
  <legacy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5E2A7-A27E-420D-90B1-88EB663417FB}">
  <dimension ref="A1:N106"/>
  <sheetViews>
    <sheetView showGridLines="0" topLeftCell="A95" zoomScaleNormal="100" zoomScaleSheetLayoutView="68" workbookViewId="0">
      <selection activeCell="H105" sqref="H105:I105"/>
    </sheetView>
  </sheetViews>
  <sheetFormatPr defaultRowHeight="13" x14ac:dyDescent="0.3"/>
  <cols>
    <col min="1" max="1" width="27.26953125" style="22" customWidth="1"/>
    <col min="2" max="2" width="14.81640625" style="22" customWidth="1"/>
    <col min="3" max="3" width="13.1796875" style="22" customWidth="1"/>
    <col min="4" max="4" width="5.7265625" style="22" customWidth="1"/>
    <col min="5" max="5" width="10" style="22" customWidth="1"/>
    <col min="6" max="6" width="10.1796875" style="22" customWidth="1"/>
    <col min="7" max="7" width="10.1796875" style="22" bestFit="1" customWidth="1"/>
    <col min="8" max="8" width="7.1796875" style="22" customWidth="1"/>
    <col min="9" max="9" width="12.81640625" style="22" customWidth="1"/>
    <col min="10" max="10" width="8.1796875" style="22" customWidth="1"/>
    <col min="11" max="11" width="12.54296875" style="22" customWidth="1"/>
    <col min="12" max="12" width="14.1796875" style="22" customWidth="1"/>
  </cols>
  <sheetData>
    <row r="1" spans="1:12" ht="15.5" x14ac:dyDescent="0.35">
      <c r="A1" s="160"/>
      <c r="B1" s="160"/>
      <c r="C1" s="160"/>
      <c r="D1" s="160"/>
      <c r="E1" s="160"/>
      <c r="F1" s="160"/>
      <c r="L1" s="159"/>
    </row>
    <row r="2" spans="1:12" ht="27" customHeight="1" x14ac:dyDescent="0.45">
      <c r="A2" s="90" t="s">
        <v>43</v>
      </c>
      <c r="B2" s="161"/>
      <c r="C2" s="161"/>
      <c r="D2" s="161"/>
      <c r="E2" s="161"/>
      <c r="F2" s="161"/>
    </row>
    <row r="3" spans="1:12" ht="33" customHeight="1" x14ac:dyDescent="0.45">
      <c r="A3" s="90" t="s">
        <v>59</v>
      </c>
      <c r="B3" s="162"/>
      <c r="C3" s="162"/>
      <c r="D3" s="162"/>
      <c r="E3" s="162"/>
      <c r="F3" s="162"/>
    </row>
    <row r="4" spans="1:12" ht="12.65" customHeight="1" x14ac:dyDescent="0.3"/>
    <row r="5" spans="1:12" ht="20.149999999999999" customHeight="1" thickBot="1" x14ac:dyDescent="0.5">
      <c r="A5" s="163" t="s">
        <v>135</v>
      </c>
      <c r="B5" s="163"/>
      <c r="C5" s="163"/>
      <c r="D5" s="163"/>
    </row>
    <row r="6" spans="1:12" ht="12.25" customHeight="1" x14ac:dyDescent="0.35">
      <c r="A6" s="164"/>
      <c r="B6" s="165"/>
      <c r="C6" s="166" t="s">
        <v>45</v>
      </c>
      <c r="D6" s="167"/>
    </row>
    <row r="7" spans="1:12" ht="12.25" customHeight="1" x14ac:dyDescent="0.35">
      <c r="A7" s="174"/>
      <c r="B7" s="329"/>
      <c r="C7" s="328"/>
      <c r="D7" s="330"/>
    </row>
    <row r="8" spans="1:12" ht="15.5" x14ac:dyDescent="0.35">
      <c r="A8" s="170" t="s">
        <v>46</v>
      </c>
      <c r="B8" s="171"/>
      <c r="C8" s="178">
        <f>I42</f>
        <v>0</v>
      </c>
      <c r="D8" s="179"/>
    </row>
    <row r="9" spans="1:12" ht="12.25" customHeight="1" x14ac:dyDescent="0.35">
      <c r="A9" s="170"/>
      <c r="B9" s="171"/>
      <c r="C9" s="178"/>
      <c r="D9" s="179"/>
    </row>
    <row r="10" spans="1:12" ht="15.5" x14ac:dyDescent="0.35">
      <c r="A10" s="170" t="s">
        <v>47</v>
      </c>
      <c r="B10" s="171"/>
      <c r="C10" s="178">
        <f>K42</f>
        <v>0</v>
      </c>
      <c r="D10" s="179"/>
    </row>
    <row r="11" spans="1:12" ht="12.25" customHeight="1" x14ac:dyDescent="0.35">
      <c r="A11" s="170"/>
      <c r="B11" s="171"/>
      <c r="C11" s="178"/>
      <c r="D11" s="179"/>
    </row>
    <row r="12" spans="1:12" ht="15.5" x14ac:dyDescent="0.35">
      <c r="A12" s="170" t="s">
        <v>48</v>
      </c>
      <c r="B12" s="171"/>
      <c r="C12" s="178">
        <f>H50</f>
        <v>0</v>
      </c>
      <c r="D12" s="179"/>
    </row>
    <row r="13" spans="1:12" ht="12.25" customHeight="1" x14ac:dyDescent="0.35">
      <c r="A13" s="170"/>
      <c r="B13" s="171"/>
      <c r="C13" s="178"/>
      <c r="D13" s="179"/>
    </row>
    <row r="14" spans="1:12" ht="15.5" x14ac:dyDescent="0.35">
      <c r="A14" s="170" t="s">
        <v>49</v>
      </c>
      <c r="B14" s="171"/>
      <c r="C14" s="178">
        <f>H58</f>
        <v>0</v>
      </c>
      <c r="D14" s="179"/>
    </row>
    <row r="15" spans="1:12" ht="12.25" customHeight="1" x14ac:dyDescent="0.35">
      <c r="A15" s="170"/>
      <c r="B15" s="171"/>
      <c r="C15" s="178"/>
      <c r="D15" s="179"/>
    </row>
    <row r="16" spans="1:12" ht="15.5" x14ac:dyDescent="0.35">
      <c r="A16" s="170" t="s">
        <v>50</v>
      </c>
      <c r="B16" s="171"/>
      <c r="C16" s="178">
        <f>H66</f>
        <v>0</v>
      </c>
      <c r="D16" s="179"/>
    </row>
    <row r="17" spans="1:14" ht="12.25" customHeight="1" x14ac:dyDescent="0.35">
      <c r="A17" s="170"/>
      <c r="B17" s="171"/>
      <c r="C17" s="178"/>
      <c r="D17" s="179"/>
    </row>
    <row r="18" spans="1:14" ht="15.5" x14ac:dyDescent="0.35">
      <c r="A18" s="170" t="s">
        <v>51</v>
      </c>
      <c r="B18" s="171"/>
      <c r="C18" s="178">
        <f>H73</f>
        <v>0</v>
      </c>
      <c r="D18" s="179"/>
    </row>
    <row r="19" spans="1:14" ht="12.25" customHeight="1" x14ac:dyDescent="0.35">
      <c r="A19" s="170"/>
      <c r="B19" s="171"/>
      <c r="C19" s="178"/>
      <c r="D19" s="179"/>
    </row>
    <row r="20" spans="1:14" ht="15.5" x14ac:dyDescent="0.35">
      <c r="A20" s="170" t="s">
        <v>52</v>
      </c>
      <c r="B20" s="171"/>
      <c r="C20" s="178">
        <f>H80</f>
        <v>0</v>
      </c>
      <c r="D20" s="179"/>
    </row>
    <row r="21" spans="1:14" ht="12.25" customHeight="1" x14ac:dyDescent="0.35">
      <c r="A21" s="170"/>
      <c r="B21" s="171"/>
      <c r="C21" s="178"/>
      <c r="D21" s="179"/>
    </row>
    <row r="22" spans="1:14" ht="15.5" x14ac:dyDescent="0.35">
      <c r="A22" s="170" t="s">
        <v>53</v>
      </c>
      <c r="B22" s="171"/>
      <c r="C22" s="178">
        <f>H88</f>
        <v>0</v>
      </c>
      <c r="D22" s="179"/>
    </row>
    <row r="23" spans="1:14" ht="12.25" customHeight="1" x14ac:dyDescent="0.35">
      <c r="A23" s="170"/>
      <c r="B23" s="171"/>
      <c r="C23" s="178"/>
      <c r="D23" s="179"/>
    </row>
    <row r="24" spans="1:14" ht="15.5" x14ac:dyDescent="0.35">
      <c r="A24" s="170" t="s">
        <v>54</v>
      </c>
      <c r="B24" s="171"/>
      <c r="C24" s="178">
        <f>H97</f>
        <v>0</v>
      </c>
      <c r="D24" s="179"/>
    </row>
    <row r="25" spans="1:14" ht="12.25" customHeight="1" x14ac:dyDescent="0.35">
      <c r="A25" s="170"/>
      <c r="B25" s="171"/>
      <c r="C25" s="178"/>
      <c r="D25" s="179"/>
    </row>
    <row r="26" spans="1:14" ht="15.5" x14ac:dyDescent="0.35">
      <c r="A26" s="170" t="s">
        <v>112</v>
      </c>
      <c r="B26" s="171"/>
      <c r="C26" s="178">
        <v>0</v>
      </c>
      <c r="D26" s="179"/>
    </row>
    <row r="27" spans="1:14" ht="12.25" customHeight="1" x14ac:dyDescent="0.35">
      <c r="A27" s="170"/>
      <c r="B27" s="171"/>
      <c r="C27" s="178"/>
      <c r="D27" s="179"/>
    </row>
    <row r="28" spans="1:14" s="22" customFormat="1" ht="15.5" x14ac:dyDescent="0.35">
      <c r="A28" s="170" t="s">
        <v>145</v>
      </c>
      <c r="B28" s="171"/>
      <c r="C28" s="262">
        <f>C8+C10+C12+C14+C16+C18+C20+C22+C24+C26</f>
        <v>0</v>
      </c>
      <c r="D28" s="263"/>
      <c r="E28" s="143">
        <f>409090.91*0.1</f>
        <v>40909.091</v>
      </c>
      <c r="F28" s="143">
        <f>E28-C28</f>
        <v>40909.091</v>
      </c>
      <c r="M28"/>
      <c r="N28"/>
    </row>
    <row r="29" spans="1:14" s="22" customFormat="1" ht="15.5" x14ac:dyDescent="0.35">
      <c r="A29" s="256" t="s">
        <v>63</v>
      </c>
      <c r="B29" s="257"/>
      <c r="C29" s="264">
        <f>'Sample Overall'!$C$32</f>
        <v>40909.091</v>
      </c>
      <c r="D29" s="265"/>
      <c r="E29" s="140"/>
      <c r="M29"/>
      <c r="N29"/>
    </row>
    <row r="30" spans="1:14" s="22" customFormat="1" ht="16" thickBot="1" x14ac:dyDescent="0.4">
      <c r="A30" s="193" t="s">
        <v>58</v>
      </c>
      <c r="B30" s="194"/>
      <c r="C30" s="195">
        <f>C28</f>
        <v>0</v>
      </c>
      <c r="D30" s="196"/>
      <c r="M30"/>
      <c r="N30"/>
    </row>
    <row r="31" spans="1:14" ht="12.65" customHeight="1" x14ac:dyDescent="0.3">
      <c r="A31" s="30"/>
      <c r="B31" s="30"/>
      <c r="C31" s="31"/>
      <c r="D31" s="31"/>
    </row>
    <row r="32" spans="1:14" ht="19" thickBot="1" x14ac:dyDescent="0.5">
      <c r="A32" s="90" t="s">
        <v>8</v>
      </c>
    </row>
    <row r="33" spans="1:12" s="49" customFormat="1" x14ac:dyDescent="0.3">
      <c r="A33" s="197"/>
      <c r="B33" s="198"/>
      <c r="C33" s="199" t="s">
        <v>64</v>
      </c>
      <c r="D33" s="200"/>
      <c r="E33" s="182" t="s">
        <v>65</v>
      </c>
      <c r="F33" s="183"/>
      <c r="G33" s="183"/>
      <c r="H33" s="183"/>
      <c r="I33" s="183"/>
      <c r="J33" s="183"/>
      <c r="K33" s="183"/>
      <c r="L33" s="184"/>
    </row>
    <row r="34" spans="1:12" s="64" customFormat="1" ht="43.5" x14ac:dyDescent="0.35">
      <c r="A34" s="60" t="s">
        <v>66</v>
      </c>
      <c r="B34" s="61" t="s">
        <v>67</v>
      </c>
      <c r="C34" s="61" t="s">
        <v>68</v>
      </c>
      <c r="D34" s="61" t="s">
        <v>69</v>
      </c>
      <c r="E34" s="61" t="s">
        <v>70</v>
      </c>
      <c r="F34" s="62" t="s">
        <v>142</v>
      </c>
      <c r="G34" s="61" t="s">
        <v>72</v>
      </c>
      <c r="H34" s="61" t="s">
        <v>73</v>
      </c>
      <c r="I34" s="61" t="s">
        <v>74</v>
      </c>
      <c r="J34" s="61" t="s">
        <v>75</v>
      </c>
      <c r="K34" s="61" t="s">
        <v>76</v>
      </c>
      <c r="L34" s="63" t="s">
        <v>77</v>
      </c>
    </row>
    <row r="35" spans="1:12" s="69" customFormat="1" ht="14.5" x14ac:dyDescent="0.35">
      <c r="A35" s="65"/>
      <c r="B35" s="66"/>
      <c r="C35" s="66"/>
      <c r="D35" s="66"/>
      <c r="E35" s="66"/>
      <c r="F35" s="67"/>
      <c r="G35" s="66"/>
      <c r="H35" s="66"/>
      <c r="I35" s="66"/>
      <c r="J35" s="66"/>
      <c r="K35" s="66"/>
      <c r="L35" s="68"/>
    </row>
    <row r="36" spans="1:12" s="69" customFormat="1" ht="14.5" x14ac:dyDescent="0.35">
      <c r="A36" s="70"/>
      <c r="B36" s="71"/>
      <c r="C36" s="101">
        <v>0</v>
      </c>
      <c r="D36" s="73"/>
      <c r="E36" s="101">
        <v>0</v>
      </c>
      <c r="F36" s="99"/>
      <c r="G36" s="75">
        <v>0</v>
      </c>
      <c r="H36" s="73"/>
      <c r="I36" s="72">
        <v>0</v>
      </c>
      <c r="J36" s="85">
        <v>0</v>
      </c>
      <c r="K36" s="72">
        <v>0</v>
      </c>
      <c r="L36" s="77">
        <f>I36+K36</f>
        <v>0</v>
      </c>
    </row>
    <row r="37" spans="1:12" s="69" customFormat="1" ht="14.5" x14ac:dyDescent="0.35">
      <c r="A37" s="70"/>
      <c r="B37" s="71"/>
      <c r="C37" s="101">
        <v>0</v>
      </c>
      <c r="D37" s="73"/>
      <c r="E37" s="101">
        <v>0</v>
      </c>
      <c r="F37" s="99"/>
      <c r="G37" s="75">
        <v>0</v>
      </c>
      <c r="H37" s="73"/>
      <c r="I37" s="72">
        <v>0</v>
      </c>
      <c r="J37" s="85">
        <v>0</v>
      </c>
      <c r="K37" s="72">
        <v>0</v>
      </c>
      <c r="L37" s="77">
        <v>0</v>
      </c>
    </row>
    <row r="38" spans="1:12" s="69" customFormat="1" ht="14.5" x14ac:dyDescent="0.35">
      <c r="A38" s="70"/>
      <c r="B38" s="84"/>
      <c r="C38" s="101">
        <v>0</v>
      </c>
      <c r="D38" s="73"/>
      <c r="E38" s="101">
        <v>0</v>
      </c>
      <c r="F38" s="99"/>
      <c r="G38" s="75">
        <f t="shared" ref="G38:G41" si="0">E38*F38</f>
        <v>0</v>
      </c>
      <c r="H38" s="73"/>
      <c r="I38" s="72">
        <f t="shared" ref="I38:I41" si="1">G38*H38</f>
        <v>0</v>
      </c>
      <c r="J38" s="85">
        <v>0</v>
      </c>
      <c r="K38" s="72">
        <f t="shared" ref="K38:K41" si="2">I38*J38</f>
        <v>0</v>
      </c>
      <c r="L38" s="77">
        <f t="shared" ref="L38:L41" si="3">I38+K38</f>
        <v>0</v>
      </c>
    </row>
    <row r="39" spans="1:12" s="69" customFormat="1" ht="14.5" x14ac:dyDescent="0.35">
      <c r="A39" s="70"/>
      <c r="B39" s="84"/>
      <c r="C39" s="101">
        <v>0</v>
      </c>
      <c r="D39" s="73"/>
      <c r="E39" s="101">
        <v>0</v>
      </c>
      <c r="F39" s="99"/>
      <c r="G39" s="75">
        <f t="shared" si="0"/>
        <v>0</v>
      </c>
      <c r="H39" s="73"/>
      <c r="I39" s="72">
        <f t="shared" si="1"/>
        <v>0</v>
      </c>
      <c r="J39" s="85">
        <v>0</v>
      </c>
      <c r="K39" s="72">
        <f t="shared" si="2"/>
        <v>0</v>
      </c>
      <c r="L39" s="77">
        <f t="shared" si="3"/>
        <v>0</v>
      </c>
    </row>
    <row r="40" spans="1:12" s="69" customFormat="1" ht="14.5" x14ac:dyDescent="0.35">
      <c r="A40" s="70"/>
      <c r="B40" s="71"/>
      <c r="C40" s="101">
        <v>0</v>
      </c>
      <c r="D40" s="73"/>
      <c r="E40" s="101">
        <v>0</v>
      </c>
      <c r="F40" s="100"/>
      <c r="G40" s="72">
        <f t="shared" si="0"/>
        <v>0</v>
      </c>
      <c r="H40" s="73"/>
      <c r="I40" s="72">
        <f t="shared" si="1"/>
        <v>0</v>
      </c>
      <c r="J40" s="85">
        <v>0</v>
      </c>
      <c r="K40" s="72">
        <f t="shared" si="2"/>
        <v>0</v>
      </c>
      <c r="L40" s="77">
        <f t="shared" si="3"/>
        <v>0</v>
      </c>
    </row>
    <row r="41" spans="1:12" s="69" customFormat="1" ht="14.5" x14ac:dyDescent="0.35">
      <c r="A41" s="70"/>
      <c r="B41" s="71"/>
      <c r="C41" s="101">
        <v>0</v>
      </c>
      <c r="D41" s="73"/>
      <c r="E41" s="101">
        <v>0</v>
      </c>
      <c r="F41" s="100"/>
      <c r="G41" s="72">
        <f t="shared" si="0"/>
        <v>0</v>
      </c>
      <c r="H41" s="73"/>
      <c r="I41" s="72">
        <f t="shared" si="1"/>
        <v>0</v>
      </c>
      <c r="J41" s="85">
        <v>0</v>
      </c>
      <c r="K41" s="72">
        <f t="shared" si="2"/>
        <v>0</v>
      </c>
      <c r="L41" s="77">
        <f t="shared" si="3"/>
        <v>0</v>
      </c>
    </row>
    <row r="42" spans="1:12" s="69" customFormat="1" ht="15" thickBot="1" x14ac:dyDescent="0.4">
      <c r="A42" s="78" t="s">
        <v>58</v>
      </c>
      <c r="B42" s="320"/>
      <c r="C42" s="320"/>
      <c r="D42" s="320"/>
      <c r="E42" s="320"/>
      <c r="F42" s="321"/>
      <c r="G42" s="320"/>
      <c r="H42" s="320"/>
      <c r="I42" s="79">
        <f>SUM(I36:I41)</f>
        <v>0</v>
      </c>
      <c r="J42" s="320"/>
      <c r="K42" s="79">
        <f>SUM(K36:K41)</f>
        <v>0</v>
      </c>
      <c r="L42" s="80">
        <f>I42+K42</f>
        <v>0</v>
      </c>
    </row>
    <row r="43" spans="1:12" ht="12" customHeight="1" x14ac:dyDescent="0.3">
      <c r="A43" s="35"/>
      <c r="B43" s="35"/>
      <c r="C43" s="35"/>
      <c r="D43" s="35"/>
      <c r="E43" s="35"/>
      <c r="F43" s="35"/>
      <c r="G43" s="35"/>
      <c r="H43" s="35"/>
      <c r="I43" s="35"/>
      <c r="J43" s="35"/>
      <c r="K43" s="35"/>
      <c r="L43" s="121"/>
    </row>
    <row r="44" spans="1:12" ht="19" thickBot="1" x14ac:dyDescent="0.5">
      <c r="A44" s="90" t="s">
        <v>79</v>
      </c>
      <c r="B44" s="35"/>
      <c r="C44" s="35"/>
      <c r="D44" s="35"/>
      <c r="E44" s="35"/>
      <c r="F44" s="35"/>
      <c r="G44" s="35"/>
      <c r="H44" s="35"/>
      <c r="I44" s="35"/>
      <c r="J44" s="35"/>
      <c r="K44" s="36"/>
      <c r="L44" s="35"/>
    </row>
    <row r="45" spans="1:12" s="136" customFormat="1" ht="29" x14ac:dyDescent="0.35">
      <c r="A45" s="387" t="s">
        <v>80</v>
      </c>
      <c r="B45" s="362"/>
      <c r="C45" s="361" t="s">
        <v>131</v>
      </c>
      <c r="D45" s="362"/>
      <c r="E45" s="361" t="s">
        <v>114</v>
      </c>
      <c r="F45" s="362"/>
      <c r="G45" s="363" t="s">
        <v>121</v>
      </c>
      <c r="H45" s="361" t="s">
        <v>81</v>
      </c>
      <c r="I45" s="388"/>
      <c r="J45" s="111"/>
      <c r="K45" s="135"/>
      <c r="L45" s="111"/>
    </row>
    <row r="46" spans="1:12" s="49" customFormat="1" ht="14.5" x14ac:dyDescent="0.35">
      <c r="A46" s="366"/>
      <c r="B46" s="377"/>
      <c r="C46" s="378"/>
      <c r="D46" s="379"/>
      <c r="E46" s="378"/>
      <c r="F46" s="379"/>
      <c r="G46" s="66"/>
      <c r="H46" s="380"/>
      <c r="I46" s="381"/>
      <c r="J46" s="22"/>
      <c r="K46" s="55"/>
      <c r="L46" s="22"/>
    </row>
    <row r="47" spans="1:12" s="49" customFormat="1" ht="14.5" x14ac:dyDescent="0.35">
      <c r="A47" s="266"/>
      <c r="B47" s="267"/>
      <c r="C47" s="269"/>
      <c r="D47" s="270"/>
      <c r="E47" s="354">
        <v>0</v>
      </c>
      <c r="F47" s="355"/>
      <c r="G47" s="386"/>
      <c r="H47" s="271">
        <f>(E47*G47)*C47</f>
        <v>0</v>
      </c>
      <c r="I47" s="272"/>
      <c r="J47" s="22"/>
      <c r="K47" s="55"/>
      <c r="L47" s="22"/>
    </row>
    <row r="48" spans="1:12" ht="14.5" x14ac:dyDescent="0.35">
      <c r="A48" s="266"/>
      <c r="B48" s="267"/>
      <c r="C48" s="269"/>
      <c r="D48" s="270"/>
      <c r="E48" s="354">
        <v>0</v>
      </c>
      <c r="F48" s="355"/>
      <c r="G48" s="73"/>
      <c r="H48" s="273">
        <f>(E48*G48)*C48</f>
        <v>0</v>
      </c>
      <c r="I48" s="274"/>
      <c r="J48" s="35"/>
      <c r="K48" s="36"/>
      <c r="L48" s="35"/>
    </row>
    <row r="49" spans="1:14" ht="14.5" x14ac:dyDescent="0.35">
      <c r="A49" s="266"/>
      <c r="B49" s="267"/>
      <c r="C49" s="269"/>
      <c r="D49" s="270"/>
      <c r="E49" s="354">
        <v>0</v>
      </c>
      <c r="F49" s="355"/>
      <c r="G49" s="73"/>
      <c r="H49" s="273">
        <f>(E49*G49)*C49</f>
        <v>0</v>
      </c>
      <c r="I49" s="274"/>
      <c r="J49" s="35"/>
      <c r="K49" s="35"/>
      <c r="L49" s="35"/>
    </row>
    <row r="50" spans="1:14" ht="15" thickBot="1" x14ac:dyDescent="0.4">
      <c r="A50" s="334" t="s">
        <v>58</v>
      </c>
      <c r="B50" s="335"/>
      <c r="C50" s="343"/>
      <c r="D50" s="344"/>
      <c r="E50" s="343"/>
      <c r="F50" s="344"/>
      <c r="G50" s="320"/>
      <c r="H50" s="302">
        <f>SUM(H47:I49)</f>
        <v>0</v>
      </c>
      <c r="I50" s="303"/>
      <c r="J50" s="35"/>
      <c r="K50" s="35"/>
      <c r="L50" s="35"/>
    </row>
    <row r="51" spans="1:14" x14ac:dyDescent="0.3">
      <c r="A51" s="35"/>
      <c r="B51" s="35"/>
      <c r="C51" s="35"/>
      <c r="D51" s="37"/>
      <c r="E51" s="35"/>
      <c r="F51" s="35"/>
      <c r="G51" s="35"/>
      <c r="H51" s="35"/>
      <c r="I51" s="35"/>
      <c r="J51" s="35"/>
      <c r="K51" s="35"/>
      <c r="L51" s="35"/>
    </row>
    <row r="52" spans="1:14" s="49" customFormat="1" ht="19" thickBot="1" x14ac:dyDescent="0.5">
      <c r="A52" s="90" t="s">
        <v>82</v>
      </c>
      <c r="B52" s="22"/>
      <c r="C52" s="22"/>
      <c r="D52" s="40"/>
      <c r="E52" s="22"/>
      <c r="F52" s="22"/>
      <c r="G52" s="22"/>
      <c r="H52" s="22"/>
      <c r="I52" s="22"/>
      <c r="J52" s="22"/>
      <c r="K52" s="22"/>
      <c r="L52" s="22"/>
    </row>
    <row r="53" spans="1:14" s="136" customFormat="1" ht="39" customHeight="1" x14ac:dyDescent="0.35">
      <c r="A53" s="389" t="s">
        <v>83</v>
      </c>
      <c r="B53" s="390" t="s">
        <v>67</v>
      </c>
      <c r="C53" s="361" t="s">
        <v>131</v>
      </c>
      <c r="D53" s="362"/>
      <c r="E53" s="361" t="s">
        <v>114</v>
      </c>
      <c r="F53" s="362"/>
      <c r="G53" s="359" t="s">
        <v>121</v>
      </c>
      <c r="H53" s="361" t="s">
        <v>81</v>
      </c>
      <c r="I53" s="388"/>
      <c r="J53" s="139"/>
      <c r="K53" s="139"/>
      <c r="L53" s="139"/>
    </row>
    <row r="54" spans="1:14" s="49" customFormat="1" ht="14.5" x14ac:dyDescent="0.35">
      <c r="A54" s="65"/>
      <c r="B54" s="66"/>
      <c r="C54" s="380"/>
      <c r="D54" s="382"/>
      <c r="E54" s="380"/>
      <c r="F54" s="67"/>
      <c r="G54" s="66"/>
      <c r="H54" s="380"/>
      <c r="I54" s="381"/>
      <c r="J54" s="22"/>
      <c r="K54" s="22"/>
      <c r="L54" s="22"/>
    </row>
    <row r="55" spans="1:14" s="49" customFormat="1" ht="14.5" x14ac:dyDescent="0.35">
      <c r="A55" s="70"/>
      <c r="B55" s="76"/>
      <c r="C55" s="269"/>
      <c r="D55" s="270"/>
      <c r="E55" s="354">
        <v>0</v>
      </c>
      <c r="F55" s="355"/>
      <c r="G55" s="100">
        <v>0</v>
      </c>
      <c r="H55" s="271">
        <f>(E55*G55)*C55</f>
        <v>0</v>
      </c>
      <c r="I55" s="272"/>
      <c r="J55" s="22"/>
      <c r="K55" s="22"/>
      <c r="L55" s="22"/>
    </row>
    <row r="56" spans="1:14" s="49" customFormat="1" ht="14.5" x14ac:dyDescent="0.35">
      <c r="A56" s="277"/>
      <c r="B56" s="278"/>
      <c r="C56" s="278"/>
      <c r="D56" s="278"/>
      <c r="E56" s="278"/>
      <c r="F56" s="278"/>
      <c r="G56" s="278"/>
      <c r="H56" s="278"/>
      <c r="I56" s="279"/>
      <c r="J56" s="22"/>
      <c r="K56" s="22"/>
      <c r="L56" s="22"/>
    </row>
    <row r="57" spans="1:14" s="49" customFormat="1" ht="14.5" x14ac:dyDescent="0.35">
      <c r="A57" s="70"/>
      <c r="B57" s="76"/>
      <c r="C57" s="269"/>
      <c r="D57" s="270"/>
      <c r="E57" s="354">
        <v>0</v>
      </c>
      <c r="F57" s="355"/>
      <c r="G57" s="100"/>
      <c r="H57" s="271">
        <f>(E57*G57)*C57</f>
        <v>0</v>
      </c>
      <c r="I57" s="272"/>
      <c r="J57" s="22"/>
      <c r="K57" s="22"/>
      <c r="L57" s="22"/>
    </row>
    <row r="58" spans="1:14" s="49" customFormat="1" ht="15" thickBot="1" x14ac:dyDescent="0.4">
      <c r="A58" s="78" t="s">
        <v>58</v>
      </c>
      <c r="B58" s="320"/>
      <c r="C58" s="346"/>
      <c r="D58" s="347"/>
      <c r="E58" s="346"/>
      <c r="F58" s="321"/>
      <c r="G58" s="320"/>
      <c r="H58" s="302">
        <f>H55+H57</f>
        <v>0</v>
      </c>
      <c r="I58" s="303"/>
      <c r="J58" s="22"/>
      <c r="K58" s="22"/>
      <c r="L58" s="22"/>
    </row>
    <row r="59" spans="1:14" x14ac:dyDescent="0.3">
      <c r="D59" s="40"/>
    </row>
    <row r="60" spans="1:14" s="22" customFormat="1" ht="19" thickBot="1" x14ac:dyDescent="0.5">
      <c r="A60" s="90" t="s">
        <v>85</v>
      </c>
      <c r="D60" s="40"/>
      <c r="M60"/>
      <c r="N60"/>
    </row>
    <row r="61" spans="1:14" s="111" customFormat="1" ht="26" x14ac:dyDescent="0.3">
      <c r="A61" s="304" t="s">
        <v>80</v>
      </c>
      <c r="B61" s="169"/>
      <c r="C61" s="168" t="s">
        <v>131</v>
      </c>
      <c r="D61" s="169"/>
      <c r="E61" s="168" t="s">
        <v>114</v>
      </c>
      <c r="F61" s="169"/>
      <c r="G61" s="138" t="s">
        <v>121</v>
      </c>
      <c r="H61" s="168" t="s">
        <v>81</v>
      </c>
      <c r="I61" s="305"/>
      <c r="M61" s="4"/>
      <c r="N61" s="4"/>
    </row>
    <row r="62" spans="1:14" s="22" customFormat="1" x14ac:dyDescent="0.3">
      <c r="A62" s="189"/>
      <c r="B62" s="190"/>
      <c r="C62" s="228"/>
      <c r="D62" s="230"/>
      <c r="E62" s="228"/>
      <c r="F62" s="230"/>
      <c r="G62" s="51"/>
      <c r="H62" s="228"/>
      <c r="I62" s="229"/>
      <c r="M62"/>
      <c r="N62"/>
    </row>
    <row r="63" spans="1:14" s="22" customFormat="1" x14ac:dyDescent="0.3">
      <c r="A63" s="212"/>
      <c r="B63" s="213"/>
      <c r="C63" s="215"/>
      <c r="D63" s="216"/>
      <c r="E63" s="383">
        <v>0</v>
      </c>
      <c r="F63" s="384"/>
      <c r="G63" s="385"/>
      <c r="H63" s="217">
        <f>(E63*G63)*C63</f>
        <v>0</v>
      </c>
      <c r="I63" s="218"/>
      <c r="M63"/>
      <c r="N63"/>
    </row>
    <row r="64" spans="1:14" s="22" customFormat="1" x14ac:dyDescent="0.3">
      <c r="A64" s="224"/>
      <c r="B64" s="225"/>
      <c r="C64" s="215"/>
      <c r="D64" s="216"/>
      <c r="E64" s="383">
        <v>0</v>
      </c>
      <c r="F64" s="384"/>
      <c r="G64" s="391"/>
      <c r="H64" s="226">
        <f>(E64*G64)*C64</f>
        <v>0</v>
      </c>
      <c r="I64" s="227"/>
      <c r="M64"/>
      <c r="N64"/>
    </row>
    <row r="65" spans="1:14" s="22" customFormat="1" x14ac:dyDescent="0.3">
      <c r="A65" s="224"/>
      <c r="B65" s="225"/>
      <c r="C65" s="215"/>
      <c r="D65" s="216"/>
      <c r="E65" s="383">
        <v>0</v>
      </c>
      <c r="F65" s="384"/>
      <c r="G65" s="385"/>
      <c r="H65" s="226">
        <f>(E65*G65)*C65</f>
        <v>0</v>
      </c>
      <c r="I65" s="227"/>
      <c r="M65"/>
      <c r="N65"/>
    </row>
    <row r="66" spans="1:14" s="22" customFormat="1" ht="13.5" thickBot="1" x14ac:dyDescent="0.35">
      <c r="A66" s="231" t="s">
        <v>58</v>
      </c>
      <c r="B66" s="232"/>
      <c r="C66" s="326"/>
      <c r="D66" s="327"/>
      <c r="E66" s="326"/>
      <c r="F66" s="327"/>
      <c r="G66" s="322"/>
      <c r="H66" s="233">
        <v>0</v>
      </c>
      <c r="I66" s="234"/>
      <c r="M66"/>
      <c r="N66"/>
    </row>
    <row r="67" spans="1:14" s="22" customFormat="1" x14ac:dyDescent="0.3">
      <c r="A67" s="39"/>
      <c r="B67" s="35"/>
      <c r="C67" s="35"/>
      <c r="D67" s="37"/>
      <c r="E67" s="35"/>
      <c r="F67" s="35"/>
      <c r="G67" s="35"/>
      <c r="H67" s="35"/>
      <c r="I67" s="42"/>
      <c r="M67"/>
      <c r="N67"/>
    </row>
    <row r="68" spans="1:14" s="22" customFormat="1" ht="19" thickBot="1" x14ac:dyDescent="0.5">
      <c r="A68" s="90" t="s">
        <v>86</v>
      </c>
      <c r="B68" s="35"/>
      <c r="C68" s="35"/>
      <c r="D68" s="35"/>
      <c r="E68" s="35"/>
      <c r="F68" s="35"/>
      <c r="G68" s="35"/>
      <c r="H68" s="35"/>
      <c r="I68" s="35"/>
      <c r="M68"/>
      <c r="N68"/>
    </row>
    <row r="69" spans="1:14" s="22" customFormat="1" ht="26" x14ac:dyDescent="0.3">
      <c r="A69" s="57" t="s">
        <v>80</v>
      </c>
      <c r="B69" s="95" t="s">
        <v>67</v>
      </c>
      <c r="C69" s="168" t="s">
        <v>131</v>
      </c>
      <c r="D69" s="169"/>
      <c r="E69" s="187" t="s">
        <v>114</v>
      </c>
      <c r="F69" s="186"/>
      <c r="G69" s="138" t="s">
        <v>121</v>
      </c>
      <c r="H69" s="187" t="s">
        <v>81</v>
      </c>
      <c r="I69" s="188"/>
      <c r="M69"/>
      <c r="N69"/>
    </row>
    <row r="70" spans="1:14" s="22" customFormat="1" x14ac:dyDescent="0.3">
      <c r="A70" s="50"/>
      <c r="B70" s="51"/>
      <c r="C70" s="228"/>
      <c r="D70" s="230"/>
      <c r="E70" s="228"/>
      <c r="F70" s="230"/>
      <c r="G70" s="51"/>
      <c r="H70" s="228"/>
      <c r="I70" s="229"/>
      <c r="M70"/>
      <c r="N70"/>
    </row>
    <row r="71" spans="1:14" s="22" customFormat="1" x14ac:dyDescent="0.3">
      <c r="A71" s="43"/>
      <c r="B71" s="53"/>
      <c r="C71" s="215"/>
      <c r="D71" s="216"/>
      <c r="E71" s="383">
        <v>0</v>
      </c>
      <c r="F71" s="384"/>
      <c r="G71" s="124">
        <v>0</v>
      </c>
      <c r="H71" s="217">
        <f>(E71*G71)*C71</f>
        <v>0</v>
      </c>
      <c r="I71" s="218"/>
      <c r="M71"/>
      <c r="N71"/>
    </row>
    <row r="72" spans="1:14" s="22" customFormat="1" x14ac:dyDescent="0.3">
      <c r="A72" s="43"/>
      <c r="B72" s="53"/>
      <c r="C72" s="215"/>
      <c r="D72" s="216"/>
      <c r="E72" s="383">
        <v>0</v>
      </c>
      <c r="F72" s="384"/>
      <c r="G72" s="41"/>
      <c r="H72" s="217">
        <f>(E72*G72)*C72</f>
        <v>0</v>
      </c>
      <c r="I72" s="218"/>
      <c r="M72"/>
      <c r="N72"/>
    </row>
    <row r="73" spans="1:14" s="22" customFormat="1" ht="13.5" thickBot="1" x14ac:dyDescent="0.35">
      <c r="A73" s="54" t="s">
        <v>58</v>
      </c>
      <c r="B73" s="322"/>
      <c r="C73" s="326"/>
      <c r="D73" s="327"/>
      <c r="E73" s="326"/>
      <c r="F73" s="327"/>
      <c r="G73" s="322"/>
      <c r="H73" s="219">
        <f>SUM(H71:I72)</f>
        <v>0</v>
      </c>
      <c r="I73" s="220"/>
      <c r="M73"/>
      <c r="N73"/>
    </row>
    <row r="75" spans="1:14" s="22" customFormat="1" ht="19" thickBot="1" x14ac:dyDescent="0.5">
      <c r="A75" s="90" t="s">
        <v>87</v>
      </c>
      <c r="B75" s="35"/>
      <c r="C75" s="35"/>
      <c r="D75" s="35"/>
      <c r="E75" s="35"/>
      <c r="F75" s="35"/>
      <c r="G75" s="35"/>
      <c r="H75" s="35"/>
      <c r="I75" s="35"/>
      <c r="M75"/>
      <c r="N75"/>
    </row>
    <row r="76" spans="1:14" ht="26" x14ac:dyDescent="0.3">
      <c r="A76" s="57" t="s">
        <v>80</v>
      </c>
      <c r="B76" s="95" t="s">
        <v>67</v>
      </c>
      <c r="C76" s="168" t="s">
        <v>131</v>
      </c>
      <c r="D76" s="169"/>
      <c r="E76" s="187" t="s">
        <v>114</v>
      </c>
      <c r="F76" s="186"/>
      <c r="G76" s="138" t="s">
        <v>121</v>
      </c>
      <c r="H76" s="187" t="s">
        <v>81</v>
      </c>
      <c r="I76" s="188"/>
    </row>
    <row r="77" spans="1:14" x14ac:dyDescent="0.3">
      <c r="A77" s="50"/>
      <c r="B77" s="51"/>
      <c r="C77" s="228"/>
      <c r="D77" s="230"/>
      <c r="E77" s="228"/>
      <c r="F77" s="230"/>
      <c r="G77" s="51"/>
      <c r="H77" s="228"/>
      <c r="I77" s="229"/>
    </row>
    <row r="78" spans="1:14" x14ac:dyDescent="0.3">
      <c r="A78" s="43"/>
      <c r="B78" s="41"/>
      <c r="C78" s="215"/>
      <c r="D78" s="216"/>
      <c r="E78" s="383">
        <v>0</v>
      </c>
      <c r="F78" s="384"/>
      <c r="G78" s="385"/>
      <c r="H78" s="226">
        <f t="shared" ref="H78:H79" si="4">(E78*G78)*C78</f>
        <v>0</v>
      </c>
      <c r="I78" s="227"/>
    </row>
    <row r="79" spans="1:14" x14ac:dyDescent="0.3">
      <c r="A79" s="43"/>
      <c r="B79" s="41"/>
      <c r="C79" s="215"/>
      <c r="D79" s="216"/>
      <c r="E79" s="383">
        <v>0</v>
      </c>
      <c r="F79" s="384"/>
      <c r="G79" s="385"/>
      <c r="H79" s="226">
        <f t="shared" si="4"/>
        <v>0</v>
      </c>
      <c r="I79" s="227"/>
      <c r="N79" t="s">
        <v>11</v>
      </c>
    </row>
    <row r="80" spans="1:14" ht="13.5" thickBot="1" x14ac:dyDescent="0.35">
      <c r="A80" s="54" t="s">
        <v>58</v>
      </c>
      <c r="B80" s="322"/>
      <c r="C80" s="326"/>
      <c r="D80" s="327"/>
      <c r="E80" s="326"/>
      <c r="F80" s="327"/>
      <c r="G80" s="322"/>
      <c r="H80" s="219">
        <f>SUM(H78:I79)</f>
        <v>0</v>
      </c>
      <c r="I80" s="220"/>
    </row>
    <row r="82" spans="1:14" ht="19" thickBot="1" x14ac:dyDescent="0.5">
      <c r="A82" s="90" t="s">
        <v>88</v>
      </c>
      <c r="B82" s="35"/>
      <c r="C82" s="35"/>
      <c r="D82" s="35"/>
      <c r="E82" s="35"/>
      <c r="F82" s="35"/>
      <c r="G82" s="35"/>
      <c r="H82" s="35"/>
      <c r="I82" s="35"/>
    </row>
    <row r="83" spans="1:14" x14ac:dyDescent="0.3">
      <c r="A83" s="125" t="s">
        <v>80</v>
      </c>
      <c r="B83" s="126" t="s">
        <v>67</v>
      </c>
      <c r="C83" s="235" t="s">
        <v>131</v>
      </c>
      <c r="D83" s="236"/>
      <c r="E83" s="235" t="s">
        <v>114</v>
      </c>
      <c r="F83" s="236"/>
      <c r="G83" s="127" t="s">
        <v>121</v>
      </c>
      <c r="H83" s="235" t="s">
        <v>81</v>
      </c>
      <c r="I83" s="237"/>
    </row>
    <row r="84" spans="1:14" x14ac:dyDescent="0.3">
      <c r="A84" s="128"/>
      <c r="B84" s="129"/>
      <c r="C84" s="242"/>
      <c r="D84" s="243"/>
      <c r="E84" s="306"/>
      <c r="F84" s="307"/>
      <c r="G84" s="129"/>
      <c r="H84" s="238"/>
      <c r="I84" s="244"/>
    </row>
    <row r="85" spans="1:14" x14ac:dyDescent="0.3">
      <c r="A85" s="130"/>
      <c r="B85" s="129"/>
      <c r="C85" s="238"/>
      <c r="D85" s="239"/>
      <c r="E85" s="306"/>
      <c r="F85" s="307"/>
      <c r="G85" s="131"/>
      <c r="H85" s="245">
        <f>E85*G85</f>
        <v>0</v>
      </c>
      <c r="I85" s="246"/>
    </row>
    <row r="86" spans="1:14" x14ac:dyDescent="0.3">
      <c r="A86" s="128"/>
      <c r="B86" s="132"/>
      <c r="C86" s="238"/>
      <c r="D86" s="239"/>
      <c r="E86" s="306"/>
      <c r="F86" s="307"/>
      <c r="G86" s="129"/>
      <c r="H86" s="240">
        <f>E86*G86</f>
        <v>0</v>
      </c>
      <c r="I86" s="241"/>
    </row>
    <row r="87" spans="1:14" x14ac:dyDescent="0.3">
      <c r="A87" s="128"/>
      <c r="B87" s="129"/>
      <c r="C87" s="238"/>
      <c r="D87" s="239"/>
      <c r="E87" s="306"/>
      <c r="F87" s="307"/>
      <c r="G87" s="129"/>
      <c r="H87" s="240">
        <f>E87*G87</f>
        <v>0</v>
      </c>
      <c r="I87" s="241"/>
    </row>
    <row r="88" spans="1:14" ht="13.5" thickBot="1" x14ac:dyDescent="0.35">
      <c r="A88" s="133" t="s">
        <v>58</v>
      </c>
      <c r="B88" s="134"/>
      <c r="C88" s="247"/>
      <c r="D88" s="248"/>
      <c r="E88" s="247"/>
      <c r="F88" s="248"/>
      <c r="G88" s="134"/>
      <c r="H88" s="249">
        <f>SUM(H85:I87)</f>
        <v>0</v>
      </c>
      <c r="I88" s="250"/>
    </row>
    <row r="90" spans="1:14" ht="19" thickBot="1" x14ac:dyDescent="0.5">
      <c r="A90" s="90" t="s">
        <v>89</v>
      </c>
      <c r="D90" s="40"/>
    </row>
    <row r="91" spans="1:14" ht="26" x14ac:dyDescent="0.3">
      <c r="A91" s="57" t="s">
        <v>80</v>
      </c>
      <c r="B91" s="95" t="s">
        <v>67</v>
      </c>
      <c r="C91" s="168" t="s">
        <v>131</v>
      </c>
      <c r="D91" s="169"/>
      <c r="E91" s="187" t="s">
        <v>114</v>
      </c>
      <c r="F91" s="186"/>
      <c r="G91" s="138" t="s">
        <v>121</v>
      </c>
      <c r="H91" s="187" t="s">
        <v>81</v>
      </c>
      <c r="I91" s="188"/>
    </row>
    <row r="92" spans="1:14" s="22" customFormat="1" x14ac:dyDescent="0.3">
      <c r="A92" s="50"/>
      <c r="B92" s="52"/>
      <c r="C92" s="228"/>
      <c r="D92" s="230"/>
      <c r="E92" s="228"/>
      <c r="F92" s="230"/>
      <c r="G92" s="51"/>
      <c r="H92" s="228"/>
      <c r="I92" s="229"/>
      <c r="M92"/>
      <c r="N92"/>
    </row>
    <row r="93" spans="1:14" s="22" customFormat="1" x14ac:dyDescent="0.3">
      <c r="A93" s="43"/>
      <c r="B93" s="98"/>
      <c r="C93" s="215"/>
      <c r="D93" s="216"/>
      <c r="E93" s="383">
        <v>0</v>
      </c>
      <c r="F93" s="384"/>
      <c r="G93" s="385"/>
      <c r="H93" s="217">
        <f t="shared" ref="H93:H96" si="5">(E93*G93)*C93</f>
        <v>0</v>
      </c>
      <c r="I93" s="218"/>
      <c r="M93"/>
      <c r="N93"/>
    </row>
    <row r="94" spans="1:14" s="22" customFormat="1" x14ac:dyDescent="0.3">
      <c r="A94" s="43"/>
      <c r="B94" s="98"/>
      <c r="C94" s="215"/>
      <c r="D94" s="216"/>
      <c r="E94" s="383">
        <v>0</v>
      </c>
      <c r="F94" s="384"/>
      <c r="G94" s="385"/>
      <c r="H94" s="226">
        <f t="shared" si="5"/>
        <v>0</v>
      </c>
      <c r="I94" s="227"/>
      <c r="M94"/>
      <c r="N94"/>
    </row>
    <row r="95" spans="1:14" s="22" customFormat="1" x14ac:dyDescent="0.3">
      <c r="A95" s="43"/>
      <c r="B95" s="98"/>
      <c r="C95" s="215"/>
      <c r="D95" s="216"/>
      <c r="E95" s="383">
        <v>0</v>
      </c>
      <c r="F95" s="384"/>
      <c r="G95" s="385"/>
      <c r="H95" s="217">
        <f t="shared" si="5"/>
        <v>0</v>
      </c>
      <c r="I95" s="218"/>
      <c r="M95"/>
      <c r="N95"/>
    </row>
    <row r="96" spans="1:14" s="22" customFormat="1" x14ac:dyDescent="0.3">
      <c r="A96" s="43"/>
      <c r="B96" s="98"/>
      <c r="C96" s="215"/>
      <c r="D96" s="216"/>
      <c r="E96" s="383">
        <v>0</v>
      </c>
      <c r="F96" s="384"/>
      <c r="G96" s="385"/>
      <c r="H96" s="226">
        <f t="shared" si="5"/>
        <v>0</v>
      </c>
      <c r="I96" s="227"/>
      <c r="M96"/>
      <c r="N96"/>
    </row>
    <row r="97" spans="1:14" s="22" customFormat="1" ht="13.5" thickBot="1" x14ac:dyDescent="0.35">
      <c r="A97" s="54" t="s">
        <v>58</v>
      </c>
      <c r="B97" s="322"/>
      <c r="C97" s="326"/>
      <c r="D97" s="327"/>
      <c r="E97" s="326"/>
      <c r="F97" s="327"/>
      <c r="G97" s="322"/>
      <c r="H97" s="219">
        <f>SUM(H93:I96)</f>
        <v>0</v>
      </c>
      <c r="I97" s="220"/>
      <c r="M97"/>
      <c r="N97"/>
    </row>
    <row r="99" spans="1:14" s="22" customFormat="1" ht="19" thickBot="1" x14ac:dyDescent="0.5">
      <c r="A99" s="90" t="s">
        <v>111</v>
      </c>
      <c r="M99"/>
      <c r="N99"/>
    </row>
    <row r="100" spans="1:14" s="22" customFormat="1" ht="26" x14ac:dyDescent="0.3">
      <c r="A100" s="185" t="s">
        <v>80</v>
      </c>
      <c r="B100" s="186"/>
      <c r="C100" s="168" t="s">
        <v>131</v>
      </c>
      <c r="D100" s="169"/>
      <c r="E100" s="187" t="s">
        <v>114</v>
      </c>
      <c r="F100" s="186"/>
      <c r="G100" s="138" t="s">
        <v>121</v>
      </c>
      <c r="H100" s="187" t="s">
        <v>81</v>
      </c>
      <c r="I100" s="188"/>
      <c r="M100"/>
      <c r="N100"/>
    </row>
    <row r="101" spans="1:14" s="22" customFormat="1" x14ac:dyDescent="0.3">
      <c r="A101" s="189"/>
      <c r="B101" s="190"/>
      <c r="C101" s="228"/>
      <c r="D101" s="230"/>
      <c r="E101" s="228"/>
      <c r="F101" s="230"/>
      <c r="G101" s="51"/>
      <c r="H101" s="228"/>
      <c r="I101" s="229"/>
      <c r="M101"/>
      <c r="N101"/>
    </row>
    <row r="102" spans="1:14" s="22" customFormat="1" x14ac:dyDescent="0.3">
      <c r="A102" s="212"/>
      <c r="B102" s="213"/>
      <c r="C102" s="215"/>
      <c r="D102" s="216"/>
      <c r="E102" s="383">
        <v>0</v>
      </c>
      <c r="F102" s="384"/>
      <c r="G102" s="385"/>
      <c r="H102" s="226">
        <f>E102*G102</f>
        <v>0</v>
      </c>
      <c r="I102" s="227"/>
      <c r="M102"/>
      <c r="N102"/>
    </row>
    <row r="103" spans="1:14" s="22" customFormat="1" x14ac:dyDescent="0.3">
      <c r="A103" s="251"/>
      <c r="B103" s="252"/>
      <c r="C103" s="215"/>
      <c r="D103" s="216"/>
      <c r="E103" s="383">
        <v>0</v>
      </c>
      <c r="F103" s="384"/>
      <c r="G103" s="385"/>
      <c r="H103" s="226">
        <f>E103*G103</f>
        <v>0</v>
      </c>
      <c r="I103" s="227"/>
      <c r="M103"/>
      <c r="N103"/>
    </row>
    <row r="104" spans="1:14" s="22" customFormat="1" x14ac:dyDescent="0.3">
      <c r="A104" s="212"/>
      <c r="B104" s="213"/>
      <c r="C104" s="215"/>
      <c r="D104" s="216"/>
      <c r="E104" s="383">
        <v>0</v>
      </c>
      <c r="F104" s="384"/>
      <c r="G104" s="385"/>
      <c r="H104" s="226">
        <f>E104*G104</f>
        <v>0</v>
      </c>
      <c r="I104" s="227"/>
      <c r="M104"/>
      <c r="N104"/>
    </row>
    <row r="105" spans="1:14" s="22" customFormat="1" ht="13.5" thickBot="1" x14ac:dyDescent="0.35">
      <c r="A105" s="231" t="s">
        <v>58</v>
      </c>
      <c r="B105" s="232"/>
      <c r="C105" s="326"/>
      <c r="D105" s="327"/>
      <c r="E105" s="326"/>
      <c r="F105" s="327"/>
      <c r="G105" s="322"/>
      <c r="H105" s="219">
        <f>SUM(H102:I104)</f>
        <v>0</v>
      </c>
      <c r="I105" s="220"/>
      <c r="M105"/>
      <c r="N105"/>
    </row>
    <row r="106" spans="1:14" ht="12" customHeight="1" x14ac:dyDescent="0.3">
      <c r="A106" s="39"/>
      <c r="B106" s="35"/>
      <c r="C106" s="35"/>
      <c r="D106" s="35"/>
      <c r="E106" s="35"/>
      <c r="F106" s="35"/>
      <c r="G106" s="35"/>
      <c r="H106" s="35"/>
      <c r="I106" s="44"/>
    </row>
  </sheetData>
  <mergeCells count="208">
    <mergeCell ref="A105:B105"/>
    <mergeCell ref="C105:D105"/>
    <mergeCell ref="E105:F105"/>
    <mergeCell ref="H105:I105"/>
    <mergeCell ref="A103:B103"/>
    <mergeCell ref="C103:D103"/>
    <mergeCell ref="E103:F103"/>
    <mergeCell ref="H103:I103"/>
    <mergeCell ref="A104:B104"/>
    <mergeCell ref="C104:D104"/>
    <mergeCell ref="E104:F104"/>
    <mergeCell ref="H104:I104"/>
    <mergeCell ref="A101:B101"/>
    <mergeCell ref="C101:D101"/>
    <mergeCell ref="E101:F101"/>
    <mergeCell ref="H101:I101"/>
    <mergeCell ref="A102:B102"/>
    <mergeCell ref="C102:D102"/>
    <mergeCell ref="E102:F102"/>
    <mergeCell ref="H102:I102"/>
    <mergeCell ref="C97:D97"/>
    <mergeCell ref="E97:F97"/>
    <mergeCell ref="H97:I97"/>
    <mergeCell ref="A100:B100"/>
    <mergeCell ref="C100:D100"/>
    <mergeCell ref="E100:F100"/>
    <mergeCell ref="H100:I100"/>
    <mergeCell ref="C95:D95"/>
    <mergeCell ref="E95:F95"/>
    <mergeCell ref="H95:I95"/>
    <mergeCell ref="C96:D96"/>
    <mergeCell ref="E96:F96"/>
    <mergeCell ref="H96:I96"/>
    <mergeCell ref="C93:D93"/>
    <mergeCell ref="E93:F93"/>
    <mergeCell ref="H93:I93"/>
    <mergeCell ref="C94:D94"/>
    <mergeCell ref="E94:F94"/>
    <mergeCell ref="H94:I94"/>
    <mergeCell ref="C91:D91"/>
    <mergeCell ref="E91:F91"/>
    <mergeCell ref="H91:I91"/>
    <mergeCell ref="C92:D92"/>
    <mergeCell ref="E92:F92"/>
    <mergeCell ref="H92:I92"/>
    <mergeCell ref="C87:D87"/>
    <mergeCell ref="E87:F87"/>
    <mergeCell ref="H87:I87"/>
    <mergeCell ref="C88:D88"/>
    <mergeCell ref="E88:F88"/>
    <mergeCell ref="H88:I88"/>
    <mergeCell ref="C85:D85"/>
    <mergeCell ref="E85:F85"/>
    <mergeCell ref="H85:I85"/>
    <mergeCell ref="C86:D86"/>
    <mergeCell ref="E86:F86"/>
    <mergeCell ref="H86:I86"/>
    <mergeCell ref="C83:D83"/>
    <mergeCell ref="E83:F83"/>
    <mergeCell ref="H83:I83"/>
    <mergeCell ref="C84:D84"/>
    <mergeCell ref="E84:F84"/>
    <mergeCell ref="H84:I84"/>
    <mergeCell ref="C79:D79"/>
    <mergeCell ref="E79:F79"/>
    <mergeCell ref="H79:I79"/>
    <mergeCell ref="C80:D80"/>
    <mergeCell ref="E80:F80"/>
    <mergeCell ref="H80:I80"/>
    <mergeCell ref="C77:D77"/>
    <mergeCell ref="E77:F77"/>
    <mergeCell ref="H77:I77"/>
    <mergeCell ref="C78:D78"/>
    <mergeCell ref="E78:F78"/>
    <mergeCell ref="H78:I78"/>
    <mergeCell ref="C73:D73"/>
    <mergeCell ref="E73:F73"/>
    <mergeCell ref="H73:I73"/>
    <mergeCell ref="C76:D76"/>
    <mergeCell ref="E76:F76"/>
    <mergeCell ref="H76:I76"/>
    <mergeCell ref="C71:D71"/>
    <mergeCell ref="E71:F71"/>
    <mergeCell ref="H71:I71"/>
    <mergeCell ref="C72:D72"/>
    <mergeCell ref="E72:F72"/>
    <mergeCell ref="H72:I72"/>
    <mergeCell ref="C69:D69"/>
    <mergeCell ref="E69:F69"/>
    <mergeCell ref="H69:I69"/>
    <mergeCell ref="C70:D70"/>
    <mergeCell ref="E70:F70"/>
    <mergeCell ref="H70:I70"/>
    <mergeCell ref="A65:B65"/>
    <mergeCell ref="C65:D65"/>
    <mergeCell ref="E65:F65"/>
    <mergeCell ref="H65:I65"/>
    <mergeCell ref="A66:B66"/>
    <mergeCell ref="C66:D66"/>
    <mergeCell ref="E66:F66"/>
    <mergeCell ref="H66:I66"/>
    <mergeCell ref="A63:B63"/>
    <mergeCell ref="C63:D63"/>
    <mergeCell ref="E63:F63"/>
    <mergeCell ref="H63:I63"/>
    <mergeCell ref="A64:B64"/>
    <mergeCell ref="C64:D64"/>
    <mergeCell ref="E64:F64"/>
    <mergeCell ref="H64:I64"/>
    <mergeCell ref="H58:I58"/>
    <mergeCell ref="A61:B61"/>
    <mergeCell ref="C61:D61"/>
    <mergeCell ref="E61:F61"/>
    <mergeCell ref="H61:I61"/>
    <mergeCell ref="A62:B62"/>
    <mergeCell ref="C62:D62"/>
    <mergeCell ref="E62:F62"/>
    <mergeCell ref="H62:I62"/>
    <mergeCell ref="C55:D55"/>
    <mergeCell ref="E55:F55"/>
    <mergeCell ref="H55:I55"/>
    <mergeCell ref="A56:I56"/>
    <mergeCell ref="C57:D57"/>
    <mergeCell ref="E57:F57"/>
    <mergeCell ref="H57:I57"/>
    <mergeCell ref="A50:B50"/>
    <mergeCell ref="C50:D50"/>
    <mergeCell ref="E50:F50"/>
    <mergeCell ref="H50:I50"/>
    <mergeCell ref="C53:D53"/>
    <mergeCell ref="E53:F53"/>
    <mergeCell ref="H53:I53"/>
    <mergeCell ref="H47:I47"/>
    <mergeCell ref="A48:B48"/>
    <mergeCell ref="C48:D48"/>
    <mergeCell ref="E48:F48"/>
    <mergeCell ref="H48:I48"/>
    <mergeCell ref="A49:B49"/>
    <mergeCell ref="C49:D49"/>
    <mergeCell ref="E49:F49"/>
    <mergeCell ref="H49:I49"/>
    <mergeCell ref="A46:B46"/>
    <mergeCell ref="C46:D46"/>
    <mergeCell ref="E46:F46"/>
    <mergeCell ref="A47:B47"/>
    <mergeCell ref="C47:D47"/>
    <mergeCell ref="E47:F47"/>
    <mergeCell ref="A33:B33"/>
    <mergeCell ref="C33:D33"/>
    <mergeCell ref="E33:L33"/>
    <mergeCell ref="A45:B45"/>
    <mergeCell ref="C45:D45"/>
    <mergeCell ref="E45:F45"/>
    <mergeCell ref="H45:I45"/>
    <mergeCell ref="A28:B28"/>
    <mergeCell ref="C28:D28"/>
    <mergeCell ref="A29:B29"/>
    <mergeCell ref="C29:D29"/>
    <mergeCell ref="A30:B30"/>
    <mergeCell ref="C30:D30"/>
    <mergeCell ref="A25:B25"/>
    <mergeCell ref="C25:D25"/>
    <mergeCell ref="A26:B26"/>
    <mergeCell ref="C26:D26"/>
    <mergeCell ref="A27:B27"/>
    <mergeCell ref="C27:D27"/>
    <mergeCell ref="A22:B22"/>
    <mergeCell ref="C22:D22"/>
    <mergeCell ref="A23:B23"/>
    <mergeCell ref="C23:D23"/>
    <mergeCell ref="A24:B24"/>
    <mergeCell ref="C24:D24"/>
    <mergeCell ref="A19:B19"/>
    <mergeCell ref="C19:D19"/>
    <mergeCell ref="A20:B20"/>
    <mergeCell ref="C20:D20"/>
    <mergeCell ref="A21:B21"/>
    <mergeCell ref="C21:D21"/>
    <mergeCell ref="A16:B16"/>
    <mergeCell ref="C16:D16"/>
    <mergeCell ref="A17:B17"/>
    <mergeCell ref="C17:D17"/>
    <mergeCell ref="A18:B18"/>
    <mergeCell ref="C18:D18"/>
    <mergeCell ref="A13:B13"/>
    <mergeCell ref="C13:D13"/>
    <mergeCell ref="A14:B14"/>
    <mergeCell ref="C14:D14"/>
    <mergeCell ref="A15:B15"/>
    <mergeCell ref="C15:D15"/>
    <mergeCell ref="A10:B10"/>
    <mergeCell ref="C10:D10"/>
    <mergeCell ref="A11:B11"/>
    <mergeCell ref="C11:D11"/>
    <mergeCell ref="A12:B12"/>
    <mergeCell ref="C12:D12"/>
    <mergeCell ref="A7:B7"/>
    <mergeCell ref="C7:D7"/>
    <mergeCell ref="A8:B8"/>
    <mergeCell ref="C8:D8"/>
    <mergeCell ref="A9:B9"/>
    <mergeCell ref="C9:D9"/>
    <mergeCell ref="A1:F1"/>
    <mergeCell ref="B2:F2"/>
    <mergeCell ref="B3:F3"/>
    <mergeCell ref="A5:D5"/>
    <mergeCell ref="A6:B6"/>
    <mergeCell ref="C6:D6"/>
  </mergeCells>
  <pageMargins left="0.5" right="0.34" top="1.2" bottom="0.5" header="0.3" footer="0.3"/>
  <pageSetup scale="65" fitToHeight="2" orientation="portrait" r:id="rId1"/>
  <headerFooter differentFirst="1" alignWithMargins="0">
    <oddFooter>&amp;L&amp;"Arial,Italic"&amp;8Service Area Budget Summary&amp;C&amp;"Arial,Italic"&amp;8Page &amp;P of &amp;N&amp;R&amp;"-,Italic"&amp;9Revised 04/05/2025</oddFooter>
    <firstHeader>&amp;L&amp;G
  &amp;"Arial,Bold"&amp;8  HIV/AIDS, HEPATITIS, STD, 
     AND TB ADMINISTRATION</firstHeader>
    <firstFooter>&amp;L&amp;"-,Italic"&amp;9Service Area Budget Summary&amp;CPage &amp;P of &amp;N&amp;R&amp;"-,Regular"&amp;9Revised 04/03/2025</firstFooter>
  </headerFooter>
  <rowBreaks count="1" manualBreakCount="1">
    <brk id="58" max="11"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E7AC7-C624-4BF5-BEBD-74FC1DEE1861}">
  <dimension ref="A1:AG26"/>
  <sheetViews>
    <sheetView showGridLines="0" view="pageBreakPreview" zoomScaleNormal="100" zoomScaleSheetLayoutView="100" workbookViewId="0">
      <selection activeCell="A8" sqref="A8:B8"/>
    </sheetView>
  </sheetViews>
  <sheetFormatPr defaultRowHeight="12.5" x14ac:dyDescent="0.25"/>
  <cols>
    <col min="1" max="1" width="22.453125" style="8" customWidth="1"/>
    <col min="2" max="2" width="64.7265625" style="8" customWidth="1"/>
  </cols>
  <sheetData>
    <row r="1" spans="1:33" s="13" customFormat="1" ht="10.5" x14ac:dyDescent="0.25">
      <c r="A1" s="311" t="s">
        <v>95</v>
      </c>
      <c r="B1" s="311"/>
    </row>
    <row r="2" spans="1:33" ht="17.5" x14ac:dyDescent="0.35">
      <c r="A2" s="12" t="s">
        <v>43</v>
      </c>
      <c r="B2" s="11"/>
      <c r="C2" s="3"/>
    </row>
    <row r="4" spans="1:33" ht="17.5" x14ac:dyDescent="0.35">
      <c r="A4" s="310" t="s">
        <v>96</v>
      </c>
      <c r="B4" s="310"/>
      <c r="C4" s="3"/>
      <c r="D4" s="3"/>
      <c r="AB4">
        <f>87*12</f>
        <v>1044</v>
      </c>
    </row>
    <row r="5" spans="1:33" x14ac:dyDescent="0.25">
      <c r="A5" s="7"/>
      <c r="B5" s="7"/>
      <c r="V5" s="2"/>
      <c r="W5" s="2"/>
      <c r="X5" s="2"/>
      <c r="Y5" s="2"/>
      <c r="Z5" s="2"/>
      <c r="AA5" s="2"/>
      <c r="AB5" s="2"/>
      <c r="AC5" s="2"/>
      <c r="AD5" s="2"/>
      <c r="AE5" s="2"/>
    </row>
    <row r="6" spans="1:33" s="4" customFormat="1" ht="75" customHeight="1" x14ac:dyDescent="0.25">
      <c r="A6" s="6" t="s">
        <v>97</v>
      </c>
      <c r="B6" s="7"/>
      <c r="C6" s="5"/>
      <c r="D6" s="5"/>
      <c r="E6" s="5"/>
      <c r="F6" s="5"/>
      <c r="G6" s="5"/>
      <c r="H6" s="5"/>
      <c r="I6" s="5"/>
      <c r="J6" s="5"/>
      <c r="K6" s="5"/>
      <c r="L6" s="5"/>
      <c r="M6" s="5"/>
      <c r="N6" s="5"/>
      <c r="O6" s="5"/>
      <c r="V6" s="5"/>
      <c r="W6" s="5"/>
      <c r="X6" s="5"/>
      <c r="Y6" s="5"/>
      <c r="Z6" s="5"/>
      <c r="AA6" s="5"/>
      <c r="AB6" s="5"/>
      <c r="AC6" s="5"/>
      <c r="AD6" s="5"/>
      <c r="AE6" s="5"/>
    </row>
    <row r="7" spans="1:33" x14ac:dyDescent="0.25">
      <c r="A7" s="9"/>
      <c r="B7" s="7"/>
      <c r="V7" s="2"/>
      <c r="W7" s="2"/>
      <c r="X7" s="2"/>
      <c r="Y7" s="2"/>
      <c r="Z7" s="2"/>
      <c r="AA7" s="2"/>
      <c r="AB7" s="2"/>
      <c r="AC7" s="2"/>
      <c r="AD7" s="2"/>
      <c r="AE7" s="2"/>
    </row>
    <row r="8" spans="1:33" ht="75" customHeight="1" x14ac:dyDescent="0.25">
      <c r="A8" s="6" t="s">
        <v>98</v>
      </c>
      <c r="B8" s="6"/>
      <c r="C8" s="4"/>
      <c r="D8" s="4"/>
      <c r="E8" s="4"/>
      <c r="F8" s="4"/>
      <c r="G8" s="4"/>
      <c r="H8" s="4"/>
      <c r="I8" s="4"/>
      <c r="J8" s="4"/>
      <c r="K8" s="4"/>
      <c r="L8" s="4"/>
      <c r="M8" s="4"/>
      <c r="N8" s="4"/>
      <c r="O8" s="4"/>
      <c r="V8" s="2"/>
      <c r="W8" s="2"/>
      <c r="X8" s="2"/>
      <c r="Y8" s="2"/>
      <c r="Z8" s="2"/>
      <c r="AA8" s="2"/>
      <c r="AB8" s="2"/>
      <c r="AC8" s="2"/>
      <c r="AD8" s="2"/>
      <c r="AE8" s="2"/>
      <c r="AF8" s="49"/>
      <c r="AG8" s="49"/>
    </row>
    <row r="9" spans="1:33" x14ac:dyDescent="0.25">
      <c r="A9" s="6"/>
      <c r="B9" s="7"/>
      <c r="V9" s="2"/>
      <c r="W9" s="2"/>
      <c r="X9" s="2"/>
      <c r="Y9" s="2"/>
      <c r="Z9" s="2"/>
      <c r="AA9" s="2"/>
      <c r="AB9" s="2"/>
      <c r="AC9" s="2"/>
      <c r="AD9" s="2"/>
      <c r="AE9" s="2"/>
    </row>
    <row r="10" spans="1:33" ht="75" customHeight="1" x14ac:dyDescent="0.25">
      <c r="A10" s="6" t="s">
        <v>99</v>
      </c>
      <c r="B10" s="6"/>
      <c r="C10" s="4"/>
      <c r="D10" s="4"/>
      <c r="E10" s="4"/>
      <c r="F10" s="4"/>
      <c r="G10" s="4"/>
      <c r="H10" s="4"/>
      <c r="I10" s="4"/>
      <c r="J10" s="4"/>
      <c r="K10" s="4"/>
      <c r="L10" s="4"/>
      <c r="M10" s="4"/>
      <c r="N10" s="4"/>
      <c r="O10" s="4"/>
      <c r="V10" s="2"/>
      <c r="W10" s="2"/>
      <c r="X10" s="2"/>
      <c r="Y10" s="2"/>
      <c r="Z10" s="2"/>
      <c r="AA10" s="2"/>
      <c r="AB10" s="2"/>
      <c r="AC10" s="2"/>
      <c r="AD10" s="2"/>
      <c r="AE10" s="2"/>
    </row>
    <row r="11" spans="1:33" ht="15" customHeight="1" x14ac:dyDescent="0.25">
      <c r="C11" s="4"/>
      <c r="D11" s="4"/>
      <c r="E11" s="4"/>
      <c r="F11" s="4"/>
      <c r="G11" s="4"/>
      <c r="H11" s="4"/>
      <c r="I11" s="4"/>
      <c r="J11" s="4"/>
      <c r="K11" s="4"/>
      <c r="L11" s="4"/>
      <c r="M11" s="4"/>
      <c r="N11" s="4"/>
      <c r="O11" s="4"/>
      <c r="V11" s="2"/>
      <c r="W11" s="2"/>
      <c r="X11" s="2"/>
      <c r="Y11" s="2"/>
      <c r="Z11" s="2"/>
      <c r="AA11" s="2"/>
      <c r="AB11" s="2"/>
      <c r="AC11" s="2"/>
      <c r="AD11" s="2"/>
      <c r="AE11" s="2"/>
    </row>
    <row r="12" spans="1:33" ht="75" customHeight="1" x14ac:dyDescent="0.25">
      <c r="A12" s="6" t="s">
        <v>100</v>
      </c>
      <c r="B12" s="7"/>
      <c r="C12" s="5"/>
      <c r="D12" s="5"/>
      <c r="E12" s="5"/>
      <c r="F12" s="5"/>
      <c r="G12" s="5"/>
      <c r="H12" s="5"/>
      <c r="I12" s="5"/>
      <c r="J12" s="5"/>
      <c r="K12" s="5"/>
      <c r="L12" s="5"/>
      <c r="M12" s="5"/>
      <c r="N12" s="5"/>
      <c r="O12" s="5"/>
      <c r="V12" s="2"/>
      <c r="W12" s="2"/>
      <c r="X12" s="2"/>
      <c r="Y12" s="2"/>
      <c r="Z12" s="2"/>
      <c r="AA12" s="2"/>
      <c r="AB12" s="2"/>
      <c r="AC12" s="2"/>
      <c r="AD12" s="2"/>
      <c r="AE12" s="2"/>
    </row>
    <row r="13" spans="1:33" x14ac:dyDescent="0.25">
      <c r="A13" s="10"/>
      <c r="V13" s="2"/>
      <c r="W13" s="2"/>
      <c r="X13" s="2"/>
      <c r="Y13" s="2"/>
      <c r="Z13" s="2"/>
      <c r="AA13" s="2"/>
      <c r="AB13" s="2"/>
      <c r="AC13" s="2"/>
      <c r="AD13" s="2"/>
      <c r="AE13" s="2"/>
    </row>
    <row r="14" spans="1:33" ht="75" customHeight="1" x14ac:dyDescent="0.25">
      <c r="A14" s="6" t="s">
        <v>101</v>
      </c>
      <c r="B14" s="6"/>
      <c r="C14" s="4"/>
      <c r="D14" s="4"/>
      <c r="E14" s="4"/>
      <c r="F14" s="4"/>
      <c r="G14" s="4"/>
      <c r="H14" s="4"/>
      <c r="I14" s="4"/>
      <c r="J14" s="4"/>
      <c r="K14" s="4"/>
      <c r="L14" s="4"/>
      <c r="M14" s="4"/>
      <c r="N14" s="4"/>
      <c r="O14" s="4"/>
      <c r="V14" s="2"/>
      <c r="W14" s="2"/>
      <c r="X14" s="2"/>
      <c r="Y14" s="2"/>
      <c r="Z14" s="2"/>
      <c r="AA14" s="2"/>
      <c r="AB14" s="2"/>
      <c r="AC14" s="2"/>
      <c r="AD14" s="2"/>
      <c r="AE14" s="2"/>
    </row>
    <row r="15" spans="1:33" x14ac:dyDescent="0.25">
      <c r="A15" s="7"/>
      <c r="B15" s="7"/>
      <c r="V15" s="2"/>
      <c r="W15" s="2"/>
      <c r="X15" s="2"/>
      <c r="Y15" s="2"/>
      <c r="Z15" s="2"/>
      <c r="AA15" s="2"/>
      <c r="AB15" s="2"/>
      <c r="AC15" s="2"/>
      <c r="AD15" s="2"/>
      <c r="AE15" s="2"/>
    </row>
    <row r="16" spans="1:33" ht="75" customHeight="1" x14ac:dyDescent="0.25">
      <c r="A16" s="6" t="s">
        <v>102</v>
      </c>
      <c r="B16" s="6"/>
      <c r="C16" s="86"/>
      <c r="D16" s="4"/>
      <c r="E16" s="4"/>
      <c r="F16" s="4"/>
      <c r="G16" s="4"/>
      <c r="H16" s="4"/>
      <c r="I16" s="4"/>
      <c r="J16" s="4"/>
      <c r="K16" s="4"/>
      <c r="L16" s="4"/>
      <c r="M16" s="4"/>
      <c r="N16" s="4"/>
      <c r="O16" s="4"/>
      <c r="V16" s="2"/>
      <c r="W16" s="2"/>
      <c r="X16" s="2"/>
      <c r="Y16" s="2"/>
      <c r="Z16" s="2"/>
      <c r="AA16" s="2"/>
      <c r="AB16" s="2"/>
      <c r="AC16" s="2"/>
      <c r="AD16" s="2"/>
      <c r="AE16" s="2"/>
    </row>
    <row r="17" spans="1:33" x14ac:dyDescent="0.25">
      <c r="A17" s="7"/>
      <c r="B17" s="7"/>
      <c r="V17" s="86"/>
      <c r="W17" s="2"/>
      <c r="X17" s="2"/>
      <c r="Y17" s="2"/>
      <c r="Z17" s="2"/>
      <c r="AA17" s="2"/>
      <c r="AB17" s="2"/>
      <c r="AC17" s="2"/>
      <c r="AD17" s="2"/>
      <c r="AE17" s="2"/>
    </row>
    <row r="18" spans="1:33" ht="75" customHeight="1" x14ac:dyDescent="0.25">
      <c r="A18" s="6" t="s">
        <v>103</v>
      </c>
      <c r="B18" s="6"/>
      <c r="V18" s="2"/>
      <c r="W18" s="2"/>
      <c r="X18" s="2"/>
      <c r="Y18" s="2"/>
      <c r="Z18" s="2"/>
      <c r="AA18" s="2"/>
      <c r="AB18" s="2"/>
      <c r="AC18" s="2"/>
      <c r="AD18" s="2"/>
      <c r="AE18" s="2"/>
    </row>
    <row r="19" spans="1:33" x14ac:dyDescent="0.25">
      <c r="A19" s="7"/>
      <c r="B19" s="7"/>
      <c r="V19" s="2"/>
      <c r="W19" s="2"/>
      <c r="X19" s="2"/>
      <c r="Y19" s="2"/>
      <c r="Z19" s="2"/>
      <c r="AA19" s="2"/>
      <c r="AB19" s="2"/>
      <c r="AC19" s="2"/>
      <c r="AD19" s="2"/>
      <c r="AE19" s="2"/>
      <c r="AF19" s="2"/>
      <c r="AG19" s="2"/>
    </row>
    <row r="20" spans="1:33" ht="75" customHeight="1" x14ac:dyDescent="0.25">
      <c r="A20" s="6" t="s">
        <v>104</v>
      </c>
      <c r="B20" s="7"/>
      <c r="C20" s="5"/>
      <c r="D20" s="5"/>
      <c r="E20" s="5"/>
      <c r="F20" s="5"/>
      <c r="G20" s="5"/>
      <c r="H20" s="5"/>
      <c r="I20" s="5"/>
      <c r="J20" s="5"/>
      <c r="K20" s="5"/>
      <c r="L20" s="5"/>
      <c r="M20" s="5"/>
      <c r="N20" s="5"/>
      <c r="O20" s="5"/>
      <c r="V20" s="2"/>
      <c r="W20" s="2"/>
      <c r="X20" s="2"/>
      <c r="Y20" s="2"/>
      <c r="Z20" s="2"/>
      <c r="AA20" s="2"/>
      <c r="AB20" s="2"/>
      <c r="AC20" s="2"/>
      <c r="AD20" s="2"/>
      <c r="AE20" s="2"/>
      <c r="AF20" s="2"/>
      <c r="AG20" s="2"/>
    </row>
    <row r="21" spans="1:33" x14ac:dyDescent="0.25">
      <c r="A21" s="10"/>
      <c r="B21" s="7"/>
      <c r="V21" s="2"/>
      <c r="W21" s="2"/>
      <c r="X21" s="2"/>
      <c r="Y21" s="2"/>
      <c r="Z21" s="2"/>
      <c r="AA21" s="2"/>
      <c r="AB21" s="2"/>
      <c r="AC21" s="2"/>
      <c r="AD21" s="2"/>
      <c r="AE21" s="2"/>
      <c r="AF21" s="2"/>
      <c r="AG21" s="2"/>
    </row>
    <row r="22" spans="1:33" ht="75" customHeight="1" x14ac:dyDescent="0.25">
      <c r="A22" s="6" t="s">
        <v>105</v>
      </c>
      <c r="B22" s="6"/>
      <c r="C22" s="4"/>
      <c r="D22" s="4"/>
      <c r="E22" s="4"/>
      <c r="F22" s="4"/>
      <c r="G22" s="4"/>
      <c r="H22" s="4"/>
      <c r="I22" s="4"/>
      <c r="J22" s="4"/>
      <c r="K22" s="4"/>
      <c r="L22" s="4"/>
      <c r="M22" s="4"/>
      <c r="N22" s="4"/>
      <c r="O22" s="4"/>
      <c r="V22" s="2"/>
      <c r="W22" s="2"/>
      <c r="X22" s="2"/>
      <c r="Y22" s="2"/>
      <c r="Z22" s="2"/>
      <c r="AA22" s="2"/>
      <c r="AB22" s="2"/>
      <c r="AC22" s="2"/>
      <c r="AD22" s="2"/>
      <c r="AE22" s="2"/>
      <c r="AF22" s="2"/>
      <c r="AG22" s="2"/>
    </row>
    <row r="23" spans="1:33" x14ac:dyDescent="0.25">
      <c r="A23" s="10"/>
      <c r="B23" s="7"/>
      <c r="V23" s="2"/>
      <c r="W23" s="2"/>
      <c r="X23" s="2"/>
      <c r="Y23" s="2"/>
      <c r="Z23" s="2"/>
      <c r="AA23" s="2"/>
      <c r="AB23" s="2"/>
      <c r="AC23" s="2"/>
      <c r="AD23" s="2"/>
      <c r="AE23" s="2"/>
      <c r="AF23" s="2"/>
      <c r="AG23" s="2"/>
    </row>
    <row r="24" spans="1:33" ht="75" customHeight="1" x14ac:dyDescent="0.25">
      <c r="A24" s="6" t="s">
        <v>106</v>
      </c>
      <c r="B24" s="6"/>
      <c r="C24" s="4"/>
      <c r="D24" s="4"/>
      <c r="E24" s="4"/>
      <c r="F24" s="4"/>
      <c r="G24" s="4"/>
      <c r="H24" s="4"/>
      <c r="I24" s="4"/>
      <c r="J24" s="4"/>
      <c r="K24" s="4"/>
      <c r="L24" s="4"/>
      <c r="M24" s="4"/>
      <c r="N24" s="4"/>
      <c r="O24" s="4"/>
      <c r="V24" s="2"/>
      <c r="W24" s="2"/>
      <c r="X24" s="2"/>
      <c r="Y24" s="2"/>
      <c r="Z24" s="2"/>
      <c r="AA24" s="2"/>
      <c r="AB24" s="2"/>
      <c r="AC24" s="2"/>
      <c r="AD24" s="2"/>
      <c r="AE24" s="2"/>
      <c r="AF24" s="2"/>
      <c r="AG24" s="2"/>
    </row>
    <row r="25" spans="1:33" ht="61.5" customHeight="1" x14ac:dyDescent="0.25">
      <c r="A25" s="6" t="s">
        <v>107</v>
      </c>
      <c r="B25" s="7"/>
      <c r="V25" s="2"/>
      <c r="W25" s="2"/>
      <c r="X25" s="2"/>
      <c r="Y25" s="2"/>
      <c r="Z25" s="2"/>
      <c r="AA25" s="2"/>
      <c r="AB25" s="2"/>
      <c r="AC25" s="2"/>
      <c r="AD25" s="2"/>
      <c r="AE25" s="2"/>
      <c r="AF25" s="2"/>
      <c r="AG25" s="2"/>
    </row>
    <row r="26" spans="1:33" x14ac:dyDescent="0.25">
      <c r="A26" s="7"/>
      <c r="B26" s="7"/>
      <c r="C26" s="2"/>
      <c r="D26" s="2"/>
      <c r="E26" s="2"/>
      <c r="F26" s="2"/>
      <c r="G26" s="2"/>
      <c r="H26" s="2"/>
      <c r="I26" s="2"/>
      <c r="J26" s="2"/>
      <c r="K26" s="2"/>
      <c r="L26" s="2"/>
      <c r="M26" s="2"/>
      <c r="N26" s="2"/>
    </row>
  </sheetData>
  <mergeCells count="2">
    <mergeCell ref="A1:B1"/>
    <mergeCell ref="A4:B4"/>
  </mergeCells>
  <pageMargins left="0.75" right="0.75" top="1.35" bottom="1" header="0.25" footer="0.5"/>
  <pageSetup orientation="portrait" r:id="rId1"/>
  <headerFooter differentFirst="1" alignWithMargins="0">
    <oddFooter>&amp;L&amp;"-,Regular"&amp;9Budget Narrative/Justification&amp;C&amp;"-,Regular"&amp;9Page &amp;P of &amp;N&amp;R&amp;"-,Regular"&amp;9Revised 04/03/2025</oddFooter>
    <firstHeader>&amp;L&amp;G
&amp;"-,Bold"&amp;8  HIV/AIDS, HEPATITIS, STD, 
  AND TB ADMINISTRATION</firstHeader>
    <firstFooter>&amp;L&amp;"-,Italic"&amp;9Budget Justification&amp;C&amp;"-,Italic"&amp;9Page &amp;P of &amp;N&amp;R&amp;"-,Italic"&amp;9Revised 04/03/2025</firstFooter>
  </headerFooter>
  <colBreaks count="2" manualBreakCount="2">
    <brk id="15" min="1" max="52" man="1"/>
    <brk id="35" min="1" max="55" man="1"/>
  </colBreak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C8ECB-6051-4CF4-A8B6-B9FDDD58EAD0}">
  <sheetPr>
    <pageSetUpPr fitToPage="1"/>
  </sheetPr>
  <dimension ref="A1:M126"/>
  <sheetViews>
    <sheetView showGridLines="0" topLeftCell="A24" zoomScaleNormal="100" zoomScaleSheetLayoutView="100" zoomScalePageLayoutView="115" workbookViewId="0">
      <selection activeCell="A32" sqref="A32:C32"/>
    </sheetView>
  </sheetViews>
  <sheetFormatPr defaultRowHeight="12.5" x14ac:dyDescent="0.25"/>
  <cols>
    <col min="1" max="1" width="23.26953125" customWidth="1"/>
    <col min="2" max="2" width="21.453125" customWidth="1"/>
    <col min="3" max="3" width="18.26953125" customWidth="1"/>
    <col min="4" max="4" width="13.453125" bestFit="1" customWidth="1"/>
    <col min="5" max="5" width="14.54296875" customWidth="1"/>
    <col min="6" max="6" width="11.81640625" bestFit="1" customWidth="1"/>
    <col min="7" max="7" width="15.453125" customWidth="1"/>
    <col min="8" max="8" width="10" bestFit="1" customWidth="1"/>
    <col min="11" max="11" width="14.1796875" customWidth="1"/>
  </cols>
  <sheetData>
    <row r="1" spans="1:5" x14ac:dyDescent="0.25">
      <c r="A1" s="253" t="s">
        <v>42</v>
      </c>
      <c r="B1" s="253"/>
      <c r="C1" s="253"/>
    </row>
    <row r="2" spans="1:5" ht="13" customHeight="1" x14ac:dyDescent="0.25"/>
    <row r="3" spans="1:5" ht="18.5" x14ac:dyDescent="0.45">
      <c r="A3" s="90" t="s">
        <v>43</v>
      </c>
      <c r="B3" s="161" t="s">
        <v>117</v>
      </c>
      <c r="C3" s="161"/>
      <c r="D3" s="89"/>
      <c r="E3" s="89"/>
    </row>
    <row r="4" spans="1:5" ht="18.5" x14ac:dyDescent="0.45">
      <c r="A4" s="90" t="s">
        <v>44</v>
      </c>
      <c r="B4" s="161" t="s">
        <v>118</v>
      </c>
      <c r="C4" s="161"/>
      <c r="D4" s="89"/>
      <c r="E4" s="89"/>
    </row>
    <row r="5" spans="1:5" ht="12.65" customHeight="1" x14ac:dyDescent="0.35">
      <c r="A5" s="254"/>
      <c r="B5" s="254"/>
      <c r="C5" s="254"/>
      <c r="D5" s="89"/>
      <c r="E5" s="89"/>
    </row>
    <row r="6" spans="1:5" ht="16.5" customHeight="1" thickBot="1" x14ac:dyDescent="0.4">
      <c r="A6" s="255" t="s">
        <v>109</v>
      </c>
      <c r="B6" s="255"/>
      <c r="C6" s="255"/>
      <c r="D6" s="89"/>
      <c r="E6" s="89"/>
    </row>
    <row r="7" spans="1:5" ht="15.5" x14ac:dyDescent="0.35">
      <c r="A7" s="96"/>
      <c r="B7" s="97"/>
      <c r="C7" s="23" t="s">
        <v>45</v>
      </c>
      <c r="D7" s="89"/>
      <c r="E7" s="89"/>
    </row>
    <row r="8" spans="1:5" ht="15.5" x14ac:dyDescent="0.35">
      <c r="A8" s="91"/>
      <c r="B8" s="24"/>
      <c r="C8" s="25"/>
      <c r="D8" s="89"/>
      <c r="E8" s="89"/>
    </row>
    <row r="9" spans="1:5" ht="15.5" x14ac:dyDescent="0.35">
      <c r="A9" s="170" t="s">
        <v>46</v>
      </c>
      <c r="B9" s="171"/>
      <c r="C9" s="26">
        <f>'Sample Service Area 1'!$C$8+'Sample Service Area 2'!$C$8</f>
        <v>299250</v>
      </c>
      <c r="D9" s="89"/>
      <c r="E9" s="89"/>
    </row>
    <row r="10" spans="1:5" ht="15.5" x14ac:dyDescent="0.35">
      <c r="A10" s="170"/>
      <c r="B10" s="171"/>
      <c r="C10" s="27"/>
      <c r="D10" s="89"/>
      <c r="E10" s="89"/>
    </row>
    <row r="11" spans="1:5" ht="15.5" x14ac:dyDescent="0.35">
      <c r="A11" s="170" t="s">
        <v>47</v>
      </c>
      <c r="B11" s="171"/>
      <c r="C11" s="26">
        <f>'Sample Service Area 1'!$C$10+'Sample Service Area 2'!$C$10</f>
        <v>63725.22</v>
      </c>
      <c r="D11" s="89"/>
      <c r="E11" s="89"/>
    </row>
    <row r="12" spans="1:5" ht="15.5" x14ac:dyDescent="0.35">
      <c r="A12" s="170"/>
      <c r="B12" s="171"/>
      <c r="C12" s="27"/>
      <c r="D12" s="89"/>
      <c r="E12" s="89"/>
    </row>
    <row r="13" spans="1:5" ht="15.5" x14ac:dyDescent="0.35">
      <c r="A13" s="170" t="s">
        <v>48</v>
      </c>
      <c r="B13" s="171"/>
      <c r="C13" s="26">
        <f>'Sample Service Area 1'!$C$12+'Sample Service Area 2'!$C$12</f>
        <v>900</v>
      </c>
      <c r="D13" s="89"/>
      <c r="E13" s="89"/>
    </row>
    <row r="14" spans="1:5" ht="15.5" x14ac:dyDescent="0.35">
      <c r="A14" s="170"/>
      <c r="B14" s="171"/>
      <c r="C14" s="27"/>
      <c r="D14" s="89"/>
      <c r="E14" s="89"/>
    </row>
    <row r="15" spans="1:5" ht="15.5" x14ac:dyDescent="0.35">
      <c r="A15" s="170" t="s">
        <v>49</v>
      </c>
      <c r="B15" s="171"/>
      <c r="C15" s="26">
        <f>'Sample Service Area 1'!$C$14+'Sample Service Area 2'!$C$14</f>
        <v>12510</v>
      </c>
      <c r="D15" s="89"/>
      <c r="E15" s="89"/>
    </row>
    <row r="16" spans="1:5" ht="15.5" x14ac:dyDescent="0.35">
      <c r="A16" s="170"/>
      <c r="B16" s="171"/>
      <c r="C16" s="27"/>
      <c r="D16" s="89"/>
      <c r="E16" s="89"/>
    </row>
    <row r="17" spans="1:6" ht="15.5" x14ac:dyDescent="0.35">
      <c r="A17" s="170" t="s">
        <v>50</v>
      </c>
      <c r="B17" s="171"/>
      <c r="C17" s="26">
        <f>'Sample Service Area 1'!$C$16+'Sample Service Area 2'!$C$16</f>
        <v>2700</v>
      </c>
      <c r="D17" s="89"/>
      <c r="E17" s="89"/>
    </row>
    <row r="18" spans="1:6" ht="15.5" x14ac:dyDescent="0.35">
      <c r="A18" s="170"/>
      <c r="B18" s="171"/>
      <c r="C18" s="27"/>
      <c r="D18" s="89"/>
      <c r="E18" s="89"/>
    </row>
    <row r="19" spans="1:6" ht="15.5" x14ac:dyDescent="0.35">
      <c r="A19" s="170" t="s">
        <v>51</v>
      </c>
      <c r="B19" s="171"/>
      <c r="C19" s="26">
        <f>'Sample Service Area 1'!$C$18+'Sample Service Area 2'!$C$18</f>
        <v>1205.69</v>
      </c>
      <c r="D19" s="89"/>
      <c r="E19" s="89"/>
    </row>
    <row r="20" spans="1:6" ht="15.5" x14ac:dyDescent="0.35">
      <c r="A20" s="170"/>
      <c r="B20" s="171"/>
      <c r="C20" s="27"/>
      <c r="D20" s="89"/>
      <c r="E20" s="89"/>
    </row>
    <row r="21" spans="1:6" ht="15.5" x14ac:dyDescent="0.35">
      <c r="A21" s="170" t="s">
        <v>52</v>
      </c>
      <c r="B21" s="171"/>
      <c r="C21" s="26">
        <f>'Sample Service Area 1'!$C$20+'Sample Service Area 2'!$C$20</f>
        <v>0</v>
      </c>
      <c r="D21" s="89"/>
      <c r="E21" s="89"/>
    </row>
    <row r="22" spans="1:6" ht="15.5" x14ac:dyDescent="0.35">
      <c r="A22" s="170"/>
      <c r="B22" s="171"/>
      <c r="C22" s="27"/>
      <c r="D22" s="89"/>
      <c r="E22" s="89"/>
    </row>
    <row r="23" spans="1:6" ht="15.5" x14ac:dyDescent="0.35">
      <c r="A23" s="170" t="s">
        <v>53</v>
      </c>
      <c r="B23" s="171"/>
      <c r="C23" s="26">
        <f>'Sample Service Area 1'!$C$22+'Sample Service Area 2'!$C$22</f>
        <v>24600</v>
      </c>
      <c r="D23" s="89"/>
      <c r="E23" s="89"/>
    </row>
    <row r="24" spans="1:6" ht="15.5" x14ac:dyDescent="0.35">
      <c r="A24" s="170"/>
      <c r="B24" s="171"/>
      <c r="C24" s="27"/>
      <c r="D24" s="89"/>
      <c r="E24" s="89"/>
    </row>
    <row r="25" spans="1:6" ht="15.5" x14ac:dyDescent="0.35">
      <c r="A25" s="170" t="s">
        <v>54</v>
      </c>
      <c r="B25" s="171"/>
      <c r="C25" s="26">
        <f>'Sample Service Area 1'!$C$24+'Sample Service Area 2'!$C$24</f>
        <v>4200</v>
      </c>
      <c r="D25" s="89"/>
      <c r="E25" s="89"/>
    </row>
    <row r="26" spans="1:6" ht="15.5" x14ac:dyDescent="0.35">
      <c r="A26" s="170"/>
      <c r="B26" s="171"/>
      <c r="C26" s="27"/>
      <c r="D26" s="89"/>
      <c r="E26" s="89"/>
    </row>
    <row r="27" spans="1:6" ht="15.5" x14ac:dyDescent="0.35">
      <c r="A27" s="170" t="s">
        <v>55</v>
      </c>
      <c r="B27" s="171"/>
      <c r="C27" s="26">
        <f>'Sample Service Area 1'!$C$26+'Sample Service Area 2'!$C$26</f>
        <v>0</v>
      </c>
      <c r="D27" s="89"/>
      <c r="E27" s="89"/>
    </row>
    <row r="28" spans="1:6" ht="15.5" x14ac:dyDescent="0.35">
      <c r="A28" s="170"/>
      <c r="B28" s="171"/>
      <c r="C28" s="27"/>
      <c r="D28" s="89"/>
      <c r="E28" s="89"/>
    </row>
    <row r="29" spans="1:6" ht="15.5" x14ac:dyDescent="0.35">
      <c r="A29" s="87" t="s">
        <v>56</v>
      </c>
      <c r="B29" s="88"/>
      <c r="C29" s="28">
        <f>SUM(C9,C11,C13,C15,C17,C19,C21,C23,C25,C27)</f>
        <v>409090.91</v>
      </c>
      <c r="D29" s="142">
        <v>409090.91</v>
      </c>
      <c r="E29" s="142">
        <f>D29-C29</f>
        <v>0</v>
      </c>
    </row>
    <row r="30" spans="1:6" ht="15.5" x14ac:dyDescent="0.35">
      <c r="A30" s="87"/>
      <c r="B30" s="88"/>
      <c r="C30" s="27"/>
      <c r="D30" s="89"/>
      <c r="E30" s="89"/>
    </row>
    <row r="31" spans="1:6" ht="15.5" x14ac:dyDescent="0.35">
      <c r="A31" s="170" t="s">
        <v>57</v>
      </c>
      <c r="B31" s="171"/>
      <c r="C31" s="28">
        <f>'Sample NICR Admin_Indirect Cost'!C32</f>
        <v>40909.089999999997</v>
      </c>
      <c r="D31" s="89"/>
      <c r="E31" s="89"/>
    </row>
    <row r="32" spans="1:6" ht="15.5" x14ac:dyDescent="0.35">
      <c r="A32" s="331" t="s">
        <v>146</v>
      </c>
      <c r="B32" s="332"/>
      <c r="C32" s="102">
        <f>C29*10%</f>
        <v>40909.091</v>
      </c>
      <c r="D32" s="89"/>
      <c r="E32" s="89"/>
      <c r="F32" s="49"/>
    </row>
    <row r="33" spans="1:7" ht="16" thickBot="1" x14ac:dyDescent="0.4">
      <c r="A33" s="193" t="s">
        <v>58</v>
      </c>
      <c r="B33" s="194"/>
      <c r="C33" s="29">
        <f>C29+C31</f>
        <v>450000</v>
      </c>
      <c r="D33" s="89"/>
      <c r="E33" s="89"/>
      <c r="F33" s="49"/>
    </row>
    <row r="34" spans="1:7" ht="15.5" x14ac:dyDescent="0.35">
      <c r="A34" s="89"/>
      <c r="B34" s="89"/>
      <c r="C34" s="154">
        <v>450000</v>
      </c>
      <c r="D34" s="155">
        <f>C34/1.1</f>
        <v>409090.90909090906</v>
      </c>
      <c r="E34" s="155">
        <f>D34+C31</f>
        <v>449999.99909090903</v>
      </c>
      <c r="F34" s="156"/>
    </row>
    <row r="35" spans="1:7" ht="15.5" x14ac:dyDescent="0.35">
      <c r="A35" s="89"/>
      <c r="B35" s="89"/>
      <c r="C35" s="154">
        <f>C34-C33</f>
        <v>0</v>
      </c>
      <c r="D35" s="155"/>
      <c r="E35" s="157"/>
      <c r="F35" s="156"/>
    </row>
    <row r="36" spans="1:7" ht="8.25" customHeight="1" x14ac:dyDescent="0.35">
      <c r="A36" s="89"/>
      <c r="B36" s="89"/>
      <c r="C36" s="154"/>
      <c r="D36" s="157"/>
      <c r="E36" s="157"/>
      <c r="F36" s="156"/>
    </row>
    <row r="37" spans="1:7" ht="15.5" x14ac:dyDescent="0.35">
      <c r="A37" s="89"/>
      <c r="B37" s="89"/>
      <c r="C37" s="154"/>
      <c r="D37" s="157"/>
      <c r="E37" s="157"/>
      <c r="F37" s="156"/>
    </row>
    <row r="38" spans="1:7" ht="15.5" x14ac:dyDescent="0.35">
      <c r="A38" s="89"/>
      <c r="B38" s="89"/>
      <c r="C38" s="141"/>
      <c r="D38" s="89"/>
      <c r="E38" s="89"/>
    </row>
    <row r="39" spans="1:7" ht="15.5" x14ac:dyDescent="0.35">
      <c r="A39" s="89"/>
      <c r="B39" s="89"/>
      <c r="C39" s="141"/>
      <c r="D39" s="89"/>
      <c r="E39" s="89"/>
    </row>
    <row r="40" spans="1:7" ht="15.5" x14ac:dyDescent="0.35">
      <c r="A40" s="89"/>
      <c r="B40" s="89"/>
      <c r="C40" s="89"/>
      <c r="D40" s="89"/>
      <c r="E40" s="89"/>
      <c r="F40" s="118"/>
      <c r="G40" s="119"/>
    </row>
    <row r="88" spans="13:13" x14ac:dyDescent="0.25">
      <c r="M88" t="s">
        <v>11</v>
      </c>
    </row>
    <row r="126" ht="16.5" customHeight="1" x14ac:dyDescent="0.25"/>
  </sheetData>
  <mergeCells count="28">
    <mergeCell ref="A28:B28"/>
    <mergeCell ref="A31:B31"/>
    <mergeCell ref="A32:B32"/>
    <mergeCell ref="A33:B33"/>
    <mergeCell ref="A22:B22"/>
    <mergeCell ref="A23:B23"/>
    <mergeCell ref="A24:B24"/>
    <mergeCell ref="A25:B25"/>
    <mergeCell ref="A26:B26"/>
    <mergeCell ref="A27:B27"/>
    <mergeCell ref="A21:B21"/>
    <mergeCell ref="A10:B10"/>
    <mergeCell ref="A11:B11"/>
    <mergeCell ref="A12:B12"/>
    <mergeCell ref="A13:B13"/>
    <mergeCell ref="A14:B14"/>
    <mergeCell ref="A15:B15"/>
    <mergeCell ref="A16:B16"/>
    <mergeCell ref="A17:B17"/>
    <mergeCell ref="A18:B18"/>
    <mergeCell ref="A19:B19"/>
    <mergeCell ref="A20:B20"/>
    <mergeCell ref="A9:B9"/>
    <mergeCell ref="A1:C1"/>
    <mergeCell ref="B3:C3"/>
    <mergeCell ref="B4:C4"/>
    <mergeCell ref="A5:C5"/>
    <mergeCell ref="A6:C6"/>
  </mergeCells>
  <pageMargins left="0.75" right="0.34" top="1" bottom="1" header="0.3" footer="0.5"/>
  <pageSetup orientation="portrait" r:id="rId1"/>
  <headerFooter differentFirst="1" alignWithMargins="0">
    <oddHeader xml:space="preserve">&amp;L&amp;G
</oddHeader>
    <oddFooter>&amp;L&amp;"Arial,Italic"&amp;8Overall Budget Summary&amp;C&amp;"Arial,Italic"&amp;8Page &amp;P of &amp;N</oddFooter>
    <firstHeader>&amp;L&amp;G
     &amp;"-,Regular"&amp;8 &amp;"-,Bold"HIV/AIDS, HEPATITIS, STD, 
        AND TB ADMINISTRATION</firstHeader>
    <firstFooter>&amp;L&amp;"-,Italic"&amp;9Overal Budget Summary&amp;C&amp;"-,Regular"&amp;9Page &amp;P of &amp;N&amp;R&amp;"-,Italic"&amp;9Revised 04/03/2025</first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4FF4D-5591-4F09-A4FA-B19FF213D142}">
  <dimension ref="A1:W116"/>
  <sheetViews>
    <sheetView zoomScaleNormal="100" zoomScaleSheetLayoutView="100" workbookViewId="0">
      <selection activeCell="K115" sqref="K115"/>
    </sheetView>
  </sheetViews>
  <sheetFormatPr defaultRowHeight="13" x14ac:dyDescent="0.3"/>
  <cols>
    <col min="1" max="1" width="34.54296875" style="22" customWidth="1"/>
    <col min="2" max="2" width="10.1796875" style="22" customWidth="1"/>
    <col min="3" max="3" width="13.1796875" style="22" customWidth="1"/>
    <col min="4" max="4" width="5.7265625" style="22" customWidth="1"/>
    <col min="5" max="5" width="10" style="22" customWidth="1"/>
    <col min="6" max="6" width="6.7265625" style="22" customWidth="1"/>
    <col min="7" max="7" width="10.54296875" style="22" bestFit="1" customWidth="1"/>
    <col min="8" max="8" width="7.1796875" style="22" customWidth="1"/>
    <col min="9" max="9" width="12.81640625" style="22" customWidth="1"/>
    <col min="10" max="10" width="8" style="22" bestFit="1" customWidth="1"/>
    <col min="11" max="11" width="12.54296875" style="22" customWidth="1"/>
    <col min="12" max="12" width="14.1796875" style="22" customWidth="1"/>
    <col min="13" max="13" width="11.54296875" bestFit="1" customWidth="1"/>
    <col min="14" max="14" width="12.1796875" bestFit="1" customWidth="1"/>
    <col min="19" max="22" width="9.1796875" style="119"/>
  </cols>
  <sheetData>
    <row r="1" spans="1:6" x14ac:dyDescent="0.3">
      <c r="A1" s="160"/>
      <c r="B1" s="160"/>
      <c r="C1" s="160"/>
      <c r="D1" s="160"/>
      <c r="E1" s="160"/>
      <c r="F1" s="160"/>
    </row>
    <row r="2" spans="1:6" ht="18.5" x14ac:dyDescent="0.45">
      <c r="A2" s="90" t="s">
        <v>43</v>
      </c>
      <c r="B2" s="161" t="str">
        <f>'Sample Overall'!B3</f>
        <v>HIV/AIDS Organization, LLC</v>
      </c>
      <c r="C2" s="161"/>
      <c r="D2" s="161"/>
      <c r="E2" s="161"/>
      <c r="F2" s="161"/>
    </row>
    <row r="3" spans="1:6" ht="18.5" x14ac:dyDescent="0.45">
      <c r="A3" s="90" t="s">
        <v>59</v>
      </c>
      <c r="B3" s="162" t="s">
        <v>116</v>
      </c>
      <c r="C3" s="162"/>
      <c r="D3" s="162"/>
      <c r="E3" s="162"/>
      <c r="F3" s="162"/>
    </row>
    <row r="4" spans="1:6" ht="7" customHeight="1" x14ac:dyDescent="0.3"/>
    <row r="5" spans="1:6" ht="20.149999999999999" customHeight="1" thickBot="1" x14ac:dyDescent="0.5">
      <c r="A5" s="163" t="s">
        <v>60</v>
      </c>
      <c r="B5" s="163"/>
      <c r="C5" s="163"/>
      <c r="D5" s="163"/>
    </row>
    <row r="6" spans="1:6" ht="12.25" customHeight="1" x14ac:dyDescent="0.35">
      <c r="A6" s="164"/>
      <c r="B6" s="165"/>
      <c r="C6" s="166" t="s">
        <v>45</v>
      </c>
      <c r="D6" s="167"/>
    </row>
    <row r="7" spans="1:6" ht="12.25" customHeight="1" x14ac:dyDescent="0.35">
      <c r="A7" s="174"/>
      <c r="B7" s="329"/>
      <c r="C7" s="328"/>
      <c r="D7" s="330"/>
    </row>
    <row r="8" spans="1:6" ht="15.5" x14ac:dyDescent="0.35">
      <c r="A8" s="170" t="s">
        <v>46</v>
      </c>
      <c r="B8" s="171"/>
      <c r="C8" s="178">
        <f>I44</f>
        <v>127750</v>
      </c>
      <c r="D8" s="179"/>
    </row>
    <row r="9" spans="1:6" ht="12.25" customHeight="1" x14ac:dyDescent="0.35">
      <c r="A9" s="170"/>
      <c r="B9" s="171"/>
      <c r="C9" s="178"/>
      <c r="D9" s="179"/>
    </row>
    <row r="10" spans="1:6" ht="15.5" x14ac:dyDescent="0.35">
      <c r="A10" s="170" t="s">
        <v>47</v>
      </c>
      <c r="B10" s="171"/>
      <c r="C10" s="178">
        <f>K44</f>
        <v>26918.86</v>
      </c>
      <c r="D10" s="179"/>
    </row>
    <row r="11" spans="1:6" ht="12.25" customHeight="1" x14ac:dyDescent="0.35">
      <c r="A11" s="170"/>
      <c r="B11" s="171"/>
      <c r="C11" s="178"/>
      <c r="D11" s="179"/>
    </row>
    <row r="12" spans="1:6" ht="15.5" x14ac:dyDescent="0.35">
      <c r="A12" s="170" t="s">
        <v>48</v>
      </c>
      <c r="B12" s="171"/>
      <c r="C12" s="178">
        <f>H52</f>
        <v>450</v>
      </c>
      <c r="D12" s="179"/>
    </row>
    <row r="13" spans="1:6" ht="12.25" customHeight="1" x14ac:dyDescent="0.35">
      <c r="A13" s="170"/>
      <c r="B13" s="171"/>
      <c r="C13" s="178"/>
      <c r="D13" s="179"/>
    </row>
    <row r="14" spans="1:6" ht="15.5" x14ac:dyDescent="0.35">
      <c r="A14" s="170" t="s">
        <v>49</v>
      </c>
      <c r="B14" s="171"/>
      <c r="C14" s="178">
        <f>H60</f>
        <v>6255</v>
      </c>
      <c r="D14" s="179"/>
    </row>
    <row r="15" spans="1:6" ht="12.25" customHeight="1" x14ac:dyDescent="0.35">
      <c r="A15" s="170"/>
      <c r="B15" s="171"/>
      <c r="C15" s="178"/>
      <c r="D15" s="179"/>
    </row>
    <row r="16" spans="1:6" ht="15.5" x14ac:dyDescent="0.35">
      <c r="A16" s="170" t="s">
        <v>50</v>
      </c>
      <c r="B16" s="171"/>
      <c r="C16" s="178">
        <f>H68</f>
        <v>0</v>
      </c>
      <c r="D16" s="179"/>
    </row>
    <row r="17" spans="1:4" ht="12.25" customHeight="1" x14ac:dyDescent="0.35">
      <c r="A17" s="170"/>
      <c r="B17" s="171"/>
      <c r="C17" s="178"/>
      <c r="D17" s="179"/>
    </row>
    <row r="18" spans="1:4" ht="15.5" x14ac:dyDescent="0.35">
      <c r="A18" s="170" t="s">
        <v>51</v>
      </c>
      <c r="B18" s="171"/>
      <c r="C18" s="178">
        <f>H75</f>
        <v>828.46</v>
      </c>
      <c r="D18" s="179"/>
    </row>
    <row r="19" spans="1:4" ht="12.25" customHeight="1" x14ac:dyDescent="0.35">
      <c r="A19" s="170"/>
      <c r="B19" s="171"/>
      <c r="C19" s="178"/>
      <c r="D19" s="179"/>
    </row>
    <row r="20" spans="1:4" ht="15.5" x14ac:dyDescent="0.35">
      <c r="A20" s="170" t="s">
        <v>52</v>
      </c>
      <c r="B20" s="171"/>
      <c r="C20" s="178">
        <f>H82</f>
        <v>0</v>
      </c>
      <c r="D20" s="179"/>
    </row>
    <row r="21" spans="1:4" ht="12.25" customHeight="1" x14ac:dyDescent="0.35">
      <c r="A21" s="170"/>
      <c r="B21" s="171"/>
      <c r="C21" s="178"/>
      <c r="D21" s="179"/>
    </row>
    <row r="22" spans="1:4" ht="15.5" x14ac:dyDescent="0.35">
      <c r="A22" s="170" t="s">
        <v>53</v>
      </c>
      <c r="B22" s="171"/>
      <c r="C22" s="178">
        <f>H90</f>
        <v>7800</v>
      </c>
      <c r="D22" s="179"/>
    </row>
    <row r="23" spans="1:4" ht="12.25" customHeight="1" x14ac:dyDescent="0.35">
      <c r="A23" s="170"/>
      <c r="B23" s="171"/>
      <c r="C23" s="178"/>
      <c r="D23" s="179"/>
    </row>
    <row r="24" spans="1:4" ht="15.5" x14ac:dyDescent="0.35">
      <c r="A24" s="170" t="s">
        <v>54</v>
      </c>
      <c r="B24" s="171"/>
      <c r="C24" s="178">
        <f>H99</f>
        <v>2100</v>
      </c>
      <c r="D24" s="179"/>
    </row>
    <row r="25" spans="1:4" ht="12.25" customHeight="1" x14ac:dyDescent="0.35">
      <c r="A25" s="170"/>
      <c r="B25" s="171"/>
      <c r="C25" s="178"/>
      <c r="D25" s="179"/>
    </row>
    <row r="26" spans="1:4" ht="15.5" x14ac:dyDescent="0.35">
      <c r="A26" s="170" t="s">
        <v>55</v>
      </c>
      <c r="B26" s="171"/>
      <c r="C26" s="262">
        <f>H107</f>
        <v>0</v>
      </c>
      <c r="D26" s="263"/>
    </row>
    <row r="27" spans="1:4" ht="12.25" customHeight="1" x14ac:dyDescent="0.35">
      <c r="A27" s="170"/>
      <c r="B27" s="171"/>
      <c r="C27" s="178"/>
      <c r="D27" s="179"/>
    </row>
    <row r="28" spans="1:4" ht="15.5" x14ac:dyDescent="0.35">
      <c r="A28" s="170" t="s">
        <v>61</v>
      </c>
      <c r="B28" s="171"/>
      <c r="C28" s="262">
        <f>C8+C10+C12+C14+C16+C18+C20+C22+C24+C26</f>
        <v>172102.31999999998</v>
      </c>
      <c r="D28" s="263"/>
    </row>
    <row r="29" spans="1:4" ht="12.25" customHeight="1" x14ac:dyDescent="0.35">
      <c r="A29" s="170"/>
      <c r="B29" s="171"/>
      <c r="C29" s="178"/>
      <c r="D29" s="179"/>
    </row>
    <row r="30" spans="1:4" ht="15.5" x14ac:dyDescent="0.35">
      <c r="A30" s="170" t="s">
        <v>62</v>
      </c>
      <c r="B30" s="171"/>
      <c r="C30" s="262"/>
      <c r="D30" s="263"/>
    </row>
    <row r="31" spans="1:4" ht="15.5" x14ac:dyDescent="0.35">
      <c r="A31" s="331" t="s">
        <v>146</v>
      </c>
      <c r="B31" s="332"/>
      <c r="C31" s="264">
        <f>C28*10%</f>
        <v>17210.232</v>
      </c>
      <c r="D31" s="265"/>
    </row>
    <row r="32" spans="1:4" ht="16" thickBot="1" x14ac:dyDescent="0.4">
      <c r="A32" s="193" t="s">
        <v>58</v>
      </c>
      <c r="B32" s="194"/>
      <c r="C32" s="195">
        <f>C28+C30</f>
        <v>172102.31999999998</v>
      </c>
      <c r="D32" s="196"/>
    </row>
    <row r="33" spans="1:22" ht="6.65" customHeight="1" x14ac:dyDescent="0.3">
      <c r="A33" s="30"/>
      <c r="B33" s="30"/>
      <c r="C33" s="31"/>
      <c r="D33" s="31"/>
    </row>
    <row r="34" spans="1:22" ht="19" thickBot="1" x14ac:dyDescent="0.5">
      <c r="A34" s="90" t="s">
        <v>8</v>
      </c>
    </row>
    <row r="35" spans="1:22" s="49" customFormat="1" x14ac:dyDescent="0.3">
      <c r="A35" s="197"/>
      <c r="B35" s="198"/>
      <c r="C35" s="199" t="s">
        <v>64</v>
      </c>
      <c r="D35" s="200"/>
      <c r="E35" s="182" t="s">
        <v>65</v>
      </c>
      <c r="F35" s="183"/>
      <c r="G35" s="183"/>
      <c r="H35" s="183"/>
      <c r="I35" s="183"/>
      <c r="J35" s="183"/>
      <c r="K35" s="183"/>
      <c r="L35" s="184"/>
      <c r="S35" s="146"/>
      <c r="T35" s="146"/>
      <c r="U35" s="146"/>
      <c r="V35" s="146"/>
    </row>
    <row r="36" spans="1:22" s="64" customFormat="1" ht="43.5" x14ac:dyDescent="0.35">
      <c r="A36" s="60" t="s">
        <v>66</v>
      </c>
      <c r="B36" s="61" t="s">
        <v>67</v>
      </c>
      <c r="C36" s="61" t="s">
        <v>68</v>
      </c>
      <c r="D36" s="61" t="s">
        <v>69</v>
      </c>
      <c r="E36" s="61" t="s">
        <v>70</v>
      </c>
      <c r="F36" s="62" t="s">
        <v>142</v>
      </c>
      <c r="G36" s="61" t="s">
        <v>72</v>
      </c>
      <c r="H36" s="61" t="s">
        <v>73</v>
      </c>
      <c r="I36" s="61" t="s">
        <v>74</v>
      </c>
      <c r="J36" s="61" t="s">
        <v>75</v>
      </c>
      <c r="K36" s="61" t="s">
        <v>76</v>
      </c>
      <c r="L36" s="63" t="s">
        <v>77</v>
      </c>
      <c r="S36" s="147"/>
      <c r="T36" s="147"/>
      <c r="U36" s="147"/>
      <c r="V36" s="147"/>
    </row>
    <row r="37" spans="1:22" s="69" customFormat="1" ht="14.5" x14ac:dyDescent="0.35">
      <c r="A37" s="65"/>
      <c r="B37" s="66"/>
      <c r="C37" s="66"/>
      <c r="D37" s="66"/>
      <c r="E37" s="66"/>
      <c r="F37" s="67"/>
      <c r="G37" s="66"/>
      <c r="H37" s="66"/>
      <c r="I37" s="66"/>
      <c r="J37" s="66"/>
      <c r="K37" s="66"/>
      <c r="L37" s="68"/>
      <c r="S37" s="148"/>
      <c r="T37" s="148"/>
      <c r="U37" s="148"/>
      <c r="V37" s="148"/>
    </row>
    <row r="38" spans="1:22" s="69" customFormat="1" ht="14.5" x14ac:dyDescent="0.35">
      <c r="A38" s="70" t="s">
        <v>125</v>
      </c>
      <c r="B38" s="71" t="s">
        <v>78</v>
      </c>
      <c r="C38" s="72"/>
      <c r="D38" s="73">
        <v>0.5</v>
      </c>
      <c r="E38" s="72">
        <v>20</v>
      </c>
      <c r="F38" s="74">
        <f>128*D38</f>
        <v>64</v>
      </c>
      <c r="G38" s="75">
        <f>E38*F38</f>
        <v>1280</v>
      </c>
      <c r="H38" s="76">
        <v>12</v>
      </c>
      <c r="I38" s="72">
        <f>G38*H38</f>
        <v>15360</v>
      </c>
      <c r="J38" s="85">
        <v>0.22600000000000001</v>
      </c>
      <c r="K38" s="72">
        <f>I38*J38</f>
        <v>3471.36</v>
      </c>
      <c r="L38" s="77">
        <f>I38+K38</f>
        <v>18831.36</v>
      </c>
      <c r="N38" s="144"/>
      <c r="S38" s="148"/>
      <c r="T38" s="148"/>
      <c r="U38" s="148"/>
      <c r="V38" s="148"/>
    </row>
    <row r="39" spans="1:22" s="69" customFormat="1" ht="14.5" x14ac:dyDescent="0.35">
      <c r="A39" s="70" t="s">
        <v>124</v>
      </c>
      <c r="B39" s="71" t="s">
        <v>78</v>
      </c>
      <c r="C39" s="101">
        <v>175000</v>
      </c>
      <c r="D39" s="73">
        <v>0.25</v>
      </c>
      <c r="E39" s="72"/>
      <c r="F39" s="74"/>
      <c r="G39" s="75">
        <f>(C39*D39)/12</f>
        <v>3645.8333333333335</v>
      </c>
      <c r="H39" s="76">
        <v>12</v>
      </c>
      <c r="I39" s="72">
        <f t="shared" ref="I39:I43" si="0">G39*H39</f>
        <v>43750</v>
      </c>
      <c r="J39" s="85">
        <v>0.22600000000000001</v>
      </c>
      <c r="K39" s="72">
        <f>I39*J39</f>
        <v>9887.5</v>
      </c>
      <c r="L39" s="77">
        <f>I39+K39</f>
        <v>53637.5</v>
      </c>
      <c r="S39" s="148"/>
      <c r="T39" s="148"/>
      <c r="U39" s="148"/>
      <c r="V39" s="148"/>
    </row>
    <row r="40" spans="1:22" s="69" customFormat="1" ht="14.5" x14ac:dyDescent="0.35">
      <c r="A40" s="70" t="s">
        <v>123</v>
      </c>
      <c r="B40" s="84" t="s">
        <v>78</v>
      </c>
      <c r="C40" s="101">
        <v>120000</v>
      </c>
      <c r="D40" s="73">
        <v>0.5</v>
      </c>
      <c r="E40" s="72"/>
      <c r="F40" s="74"/>
      <c r="G40" s="75">
        <f>(C40*D40)/12</f>
        <v>5000</v>
      </c>
      <c r="H40" s="76">
        <v>12</v>
      </c>
      <c r="I40" s="72">
        <f t="shared" si="0"/>
        <v>60000</v>
      </c>
      <c r="J40" s="85">
        <v>0.22600000000000001</v>
      </c>
      <c r="K40" s="72">
        <f>I40*J40</f>
        <v>13560</v>
      </c>
      <c r="L40" s="77">
        <f>I40+K40</f>
        <v>73560</v>
      </c>
      <c r="S40" s="148"/>
      <c r="T40" s="148"/>
      <c r="U40" s="148"/>
      <c r="V40" s="148"/>
    </row>
    <row r="41" spans="1:22" s="69" customFormat="1" ht="14.5" x14ac:dyDescent="0.35">
      <c r="A41" s="70" t="s">
        <v>127</v>
      </c>
      <c r="B41" s="84" t="s">
        <v>78</v>
      </c>
      <c r="C41" s="101"/>
      <c r="D41" s="73">
        <v>0.5</v>
      </c>
      <c r="E41" s="72">
        <v>15</v>
      </c>
      <c r="F41" s="74">
        <f>96*D41</f>
        <v>48</v>
      </c>
      <c r="G41" s="75">
        <f t="shared" ref="G41:G43" si="1">E41*F41</f>
        <v>720</v>
      </c>
      <c r="H41" s="76">
        <v>12</v>
      </c>
      <c r="I41" s="72">
        <f t="shared" si="0"/>
        <v>8640</v>
      </c>
      <c r="J41" s="85"/>
      <c r="K41" s="72">
        <f t="shared" ref="K41:K43" si="2">I41*J41</f>
        <v>0</v>
      </c>
      <c r="L41" s="77">
        <f t="shared" ref="L41:L43" si="3">I41+K41</f>
        <v>8640</v>
      </c>
      <c r="S41" s="148"/>
      <c r="T41" s="148"/>
      <c r="U41" s="148"/>
      <c r="V41" s="148"/>
    </row>
    <row r="42" spans="1:22" s="69" customFormat="1" ht="14.5" x14ac:dyDescent="0.35">
      <c r="A42" s="43"/>
      <c r="B42" s="41"/>
      <c r="C42" s="117"/>
      <c r="D42" s="114"/>
      <c r="E42" s="113"/>
      <c r="F42" s="41"/>
      <c r="G42" s="113">
        <f t="shared" si="1"/>
        <v>0</v>
      </c>
      <c r="H42" s="53"/>
      <c r="I42" s="72">
        <f t="shared" si="0"/>
        <v>0</v>
      </c>
      <c r="J42" s="115"/>
      <c r="K42" s="113">
        <f t="shared" si="2"/>
        <v>0</v>
      </c>
      <c r="L42" s="116">
        <f t="shared" si="3"/>
        <v>0</v>
      </c>
      <c r="S42" s="148"/>
      <c r="T42" s="148"/>
      <c r="U42" s="148"/>
      <c r="V42" s="148"/>
    </row>
    <row r="43" spans="1:22" s="69" customFormat="1" ht="14.5" x14ac:dyDescent="0.35">
      <c r="A43" s="43"/>
      <c r="B43" s="41"/>
      <c r="C43" s="117"/>
      <c r="D43" s="114"/>
      <c r="E43" s="113"/>
      <c r="F43" s="41"/>
      <c r="G43" s="113">
        <f t="shared" si="1"/>
        <v>0</v>
      </c>
      <c r="H43" s="53"/>
      <c r="I43" s="72">
        <f t="shared" si="0"/>
        <v>0</v>
      </c>
      <c r="J43" s="115"/>
      <c r="K43" s="113">
        <f t="shared" si="2"/>
        <v>0</v>
      </c>
      <c r="L43" s="116">
        <f t="shared" si="3"/>
        <v>0</v>
      </c>
      <c r="S43" s="148"/>
      <c r="T43" s="148"/>
      <c r="U43" s="148"/>
      <c r="V43" s="148"/>
    </row>
    <row r="44" spans="1:22" s="69" customFormat="1" ht="15" thickBot="1" x14ac:dyDescent="0.4">
      <c r="A44" s="78" t="s">
        <v>108</v>
      </c>
      <c r="B44" s="320"/>
      <c r="C44" s="320"/>
      <c r="D44" s="320"/>
      <c r="E44" s="320"/>
      <c r="F44" s="321"/>
      <c r="G44" s="320"/>
      <c r="H44" s="320"/>
      <c r="I44" s="79">
        <f>SUM(I38:I43)</f>
        <v>127750</v>
      </c>
      <c r="J44" s="320"/>
      <c r="K44" s="79">
        <f>SUM(K38:K43)</f>
        <v>26918.86</v>
      </c>
      <c r="L44" s="80">
        <f>SUM(L38:L43)</f>
        <v>154668.85999999999</v>
      </c>
      <c r="M44" s="144"/>
      <c r="S44" s="148"/>
      <c r="T44" s="148"/>
      <c r="U44" s="148"/>
      <c r="V44" s="148"/>
    </row>
    <row r="45" spans="1:22" ht="6.65" customHeight="1" x14ac:dyDescent="0.3">
      <c r="A45" s="35"/>
      <c r="B45" s="35"/>
      <c r="C45" s="35"/>
      <c r="D45" s="35"/>
      <c r="E45" s="35"/>
      <c r="F45" s="35"/>
      <c r="G45" s="35"/>
      <c r="H45" s="35"/>
      <c r="I45" s="35"/>
      <c r="J45" s="35"/>
      <c r="K45" s="35"/>
      <c r="L45" s="35"/>
    </row>
    <row r="46" spans="1:22" ht="19" thickBot="1" x14ac:dyDescent="0.5">
      <c r="A46" s="90" t="s">
        <v>79</v>
      </c>
      <c r="B46" s="35"/>
      <c r="C46" s="35"/>
      <c r="D46" s="35"/>
      <c r="E46" s="35"/>
      <c r="F46" s="35"/>
      <c r="G46" s="35"/>
      <c r="H46" s="35"/>
      <c r="I46" s="35"/>
      <c r="J46" s="35"/>
      <c r="K46" s="36"/>
      <c r="L46" s="35"/>
    </row>
    <row r="47" spans="1:22" s="49" customFormat="1" ht="28.5" customHeight="1" x14ac:dyDescent="0.3">
      <c r="A47" s="185" t="s">
        <v>80</v>
      </c>
      <c r="B47" s="186"/>
      <c r="C47" s="168" t="s">
        <v>131</v>
      </c>
      <c r="D47" s="169"/>
      <c r="E47" s="187" t="s">
        <v>114</v>
      </c>
      <c r="F47" s="186"/>
      <c r="G47" s="103" t="s">
        <v>121</v>
      </c>
      <c r="H47" s="187" t="s">
        <v>81</v>
      </c>
      <c r="I47" s="188"/>
      <c r="J47" s="22"/>
      <c r="K47" s="55"/>
      <c r="L47" s="22"/>
      <c r="S47" s="146"/>
      <c r="T47" s="146"/>
      <c r="U47" s="146"/>
      <c r="V47" s="146"/>
    </row>
    <row r="48" spans="1:22" s="49" customFormat="1" x14ac:dyDescent="0.3">
      <c r="A48" s="189"/>
      <c r="B48" s="190"/>
      <c r="C48" s="228"/>
      <c r="D48" s="230"/>
      <c r="E48" s="228"/>
      <c r="F48" s="230"/>
      <c r="G48" s="51"/>
      <c r="H48" s="309"/>
      <c r="I48" s="192"/>
      <c r="J48" s="22"/>
      <c r="K48" s="55"/>
      <c r="L48" s="22"/>
      <c r="S48" s="146"/>
      <c r="T48" s="146"/>
      <c r="U48" s="146"/>
      <c r="V48" s="146"/>
    </row>
    <row r="49" spans="1:22" s="49" customFormat="1" ht="14.5" x14ac:dyDescent="0.35">
      <c r="A49" s="266" t="s">
        <v>113</v>
      </c>
      <c r="B49" s="267"/>
      <c r="C49" s="268">
        <v>1.5</v>
      </c>
      <c r="D49" s="267"/>
      <c r="E49" s="269">
        <v>25</v>
      </c>
      <c r="F49" s="270"/>
      <c r="G49" s="105">
        <v>12</v>
      </c>
      <c r="H49" s="271">
        <f>E49*G49*C49</f>
        <v>450</v>
      </c>
      <c r="I49" s="272"/>
      <c r="J49" s="22"/>
      <c r="K49" s="55"/>
      <c r="L49" s="22"/>
      <c r="S49" s="146"/>
      <c r="T49" s="146"/>
      <c r="U49" s="146"/>
      <c r="V49" s="146"/>
    </row>
    <row r="50" spans="1:22" ht="14.5" x14ac:dyDescent="0.35">
      <c r="A50" s="266"/>
      <c r="B50" s="267"/>
      <c r="C50" s="268"/>
      <c r="D50" s="267"/>
      <c r="E50" s="269"/>
      <c r="F50" s="270"/>
      <c r="G50" s="76"/>
      <c r="H50" s="273">
        <f>E50*G50</f>
        <v>0</v>
      </c>
      <c r="I50" s="274"/>
      <c r="J50" s="35"/>
      <c r="K50" s="36"/>
      <c r="L50" s="35"/>
    </row>
    <row r="51" spans="1:22" ht="14.5" x14ac:dyDescent="0.35">
      <c r="A51" s="266"/>
      <c r="B51" s="267"/>
      <c r="C51" s="268"/>
      <c r="D51" s="267"/>
      <c r="E51" s="269"/>
      <c r="F51" s="270"/>
      <c r="G51" s="76"/>
      <c r="H51" s="273">
        <f>E51*G51</f>
        <v>0</v>
      </c>
      <c r="I51" s="274"/>
      <c r="J51" s="35"/>
      <c r="K51" s="35"/>
      <c r="L51" s="35"/>
    </row>
    <row r="52" spans="1:22" ht="15" thickBot="1" x14ac:dyDescent="0.4">
      <c r="A52" s="334" t="s">
        <v>58</v>
      </c>
      <c r="B52" s="335"/>
      <c r="C52" s="336"/>
      <c r="D52" s="337"/>
      <c r="E52" s="336"/>
      <c r="F52" s="337"/>
      <c r="G52" s="320"/>
      <c r="H52" s="302">
        <f>SUM(H49:I51)</f>
        <v>450</v>
      </c>
      <c r="I52" s="303"/>
      <c r="J52" s="35"/>
      <c r="K52" s="35"/>
      <c r="L52" s="35"/>
    </row>
    <row r="53" spans="1:22" ht="7" customHeight="1" x14ac:dyDescent="0.3">
      <c r="A53" s="35"/>
      <c r="B53" s="35"/>
      <c r="C53" s="35"/>
      <c r="D53" s="37"/>
      <c r="E53" s="35"/>
      <c r="F53" s="35"/>
      <c r="G53" s="35"/>
      <c r="H53" s="35"/>
      <c r="I53" s="35"/>
      <c r="J53" s="35"/>
      <c r="K53" s="35"/>
      <c r="L53" s="35"/>
    </row>
    <row r="54" spans="1:22" s="49" customFormat="1" ht="19" thickBot="1" x14ac:dyDescent="0.5">
      <c r="A54" s="90" t="s">
        <v>82</v>
      </c>
      <c r="B54" s="22"/>
      <c r="C54" s="22"/>
      <c r="D54" s="40"/>
      <c r="E54" s="22"/>
      <c r="F54" s="22"/>
      <c r="G54" s="22"/>
      <c r="H54" s="22"/>
      <c r="I54" s="22"/>
      <c r="J54" s="22"/>
      <c r="K54" s="22"/>
      <c r="L54" s="22"/>
      <c r="S54" s="146"/>
      <c r="T54" s="146"/>
      <c r="U54" s="146"/>
      <c r="V54" s="146"/>
    </row>
    <row r="55" spans="1:22" s="49" customFormat="1" ht="27.65" customHeight="1" x14ac:dyDescent="0.3">
      <c r="A55" s="57" t="s">
        <v>83</v>
      </c>
      <c r="B55" s="95" t="s">
        <v>67</v>
      </c>
      <c r="C55" s="168" t="s">
        <v>131</v>
      </c>
      <c r="D55" s="169"/>
      <c r="E55" s="187" t="s">
        <v>114</v>
      </c>
      <c r="F55" s="186"/>
      <c r="G55" s="103" t="s">
        <v>121</v>
      </c>
      <c r="H55" s="187" t="s">
        <v>81</v>
      </c>
      <c r="I55" s="188"/>
      <c r="J55" s="30"/>
      <c r="K55" s="30"/>
      <c r="L55" s="30"/>
      <c r="S55" s="146"/>
      <c r="T55" s="146"/>
      <c r="U55" s="146"/>
      <c r="V55" s="146"/>
    </row>
    <row r="56" spans="1:22" s="49" customFormat="1" x14ac:dyDescent="0.3">
      <c r="A56" s="50"/>
      <c r="B56" s="51"/>
      <c r="C56" s="228"/>
      <c r="D56" s="230"/>
      <c r="E56" s="228"/>
      <c r="F56" s="230"/>
      <c r="G56" s="51"/>
      <c r="H56" s="309"/>
      <c r="I56" s="192"/>
      <c r="J56" s="22"/>
      <c r="K56" s="22"/>
      <c r="L56" s="22"/>
      <c r="S56" s="146"/>
      <c r="T56" s="146"/>
      <c r="U56" s="146"/>
      <c r="V56" s="146"/>
    </row>
    <row r="57" spans="1:22" s="49" customFormat="1" ht="14.5" x14ac:dyDescent="0.35">
      <c r="A57" s="70" t="s">
        <v>17</v>
      </c>
      <c r="B57" s="76" t="s">
        <v>78</v>
      </c>
      <c r="C57" s="268">
        <v>0.25</v>
      </c>
      <c r="D57" s="267"/>
      <c r="E57" s="275">
        <f>1500</f>
        <v>1500</v>
      </c>
      <c r="F57" s="276"/>
      <c r="G57" s="71">
        <v>12</v>
      </c>
      <c r="H57" s="271">
        <f>(E57*G57)*C57</f>
        <v>4500</v>
      </c>
      <c r="I57" s="272"/>
      <c r="J57" s="260"/>
      <c r="K57" s="261"/>
      <c r="L57" s="261"/>
      <c r="S57" s="146"/>
      <c r="T57" s="146"/>
      <c r="U57" s="146"/>
      <c r="V57" s="146"/>
    </row>
    <row r="58" spans="1:22" s="49" customFormat="1" ht="14.5" x14ac:dyDescent="0.35">
      <c r="A58" s="277"/>
      <c r="B58" s="278"/>
      <c r="C58" s="278"/>
      <c r="D58" s="278"/>
      <c r="E58" s="278"/>
      <c r="F58" s="278"/>
      <c r="G58" s="278"/>
      <c r="H58" s="278"/>
      <c r="I58" s="279"/>
      <c r="J58" s="260"/>
      <c r="K58" s="261"/>
      <c r="L58" s="261"/>
      <c r="S58" s="146"/>
      <c r="T58" s="146"/>
      <c r="U58" s="146"/>
      <c r="V58" s="146"/>
    </row>
    <row r="59" spans="1:22" s="49" customFormat="1" ht="14.5" x14ac:dyDescent="0.35">
      <c r="A59" s="70" t="s">
        <v>84</v>
      </c>
      <c r="B59" s="76" t="s">
        <v>78</v>
      </c>
      <c r="C59" s="268">
        <v>0.25</v>
      </c>
      <c r="D59" s="267"/>
      <c r="E59" s="268">
        <v>585</v>
      </c>
      <c r="F59" s="267"/>
      <c r="G59" s="71">
        <v>12</v>
      </c>
      <c r="H59" s="271">
        <f>(E59*G59)*C59</f>
        <v>1755</v>
      </c>
      <c r="I59" s="272"/>
      <c r="J59" s="260"/>
      <c r="K59" s="261"/>
      <c r="L59" s="261"/>
      <c r="S59" s="146"/>
      <c r="T59" s="146"/>
      <c r="U59" s="146"/>
      <c r="V59" s="146"/>
    </row>
    <row r="60" spans="1:22" s="49" customFormat="1" ht="15" thickBot="1" x14ac:dyDescent="0.4">
      <c r="A60" s="78" t="s">
        <v>58</v>
      </c>
      <c r="B60" s="320"/>
      <c r="C60" s="336"/>
      <c r="D60" s="337"/>
      <c r="E60" s="336"/>
      <c r="F60" s="337"/>
      <c r="G60" s="320"/>
      <c r="H60" s="302">
        <f>H57+H59</f>
        <v>6255</v>
      </c>
      <c r="I60" s="303"/>
      <c r="J60" s="258"/>
      <c r="K60" s="259"/>
      <c r="L60" s="259"/>
      <c r="S60" s="146"/>
      <c r="T60" s="146"/>
      <c r="U60" s="146"/>
      <c r="V60" s="146"/>
    </row>
    <row r="61" spans="1:22" x14ac:dyDescent="0.3">
      <c r="D61" s="40"/>
    </row>
    <row r="62" spans="1:22" s="22" customFormat="1" ht="19" thickBot="1" x14ac:dyDescent="0.5">
      <c r="A62" s="90" t="s">
        <v>85</v>
      </c>
      <c r="D62" s="40"/>
      <c r="M62"/>
      <c r="N62"/>
      <c r="S62" s="149"/>
      <c r="T62" s="149"/>
      <c r="U62" s="149"/>
      <c r="V62" s="149"/>
    </row>
    <row r="63" spans="1:22" s="22" customFormat="1" ht="26" x14ac:dyDescent="0.3">
      <c r="A63" s="284" t="s">
        <v>80</v>
      </c>
      <c r="B63" s="285"/>
      <c r="C63" s="168" t="s">
        <v>131</v>
      </c>
      <c r="D63" s="169"/>
      <c r="E63" s="187" t="s">
        <v>114</v>
      </c>
      <c r="F63" s="186"/>
      <c r="G63" s="103" t="s">
        <v>121</v>
      </c>
      <c r="H63" s="187" t="s">
        <v>81</v>
      </c>
      <c r="I63" s="188"/>
      <c r="M63"/>
      <c r="N63"/>
      <c r="S63" s="149"/>
      <c r="T63" s="149"/>
      <c r="U63" s="149"/>
      <c r="V63" s="149"/>
    </row>
    <row r="64" spans="1:22" s="22" customFormat="1" x14ac:dyDescent="0.3">
      <c r="A64" s="280"/>
      <c r="B64" s="281"/>
      <c r="C64" s="228"/>
      <c r="D64" s="230"/>
      <c r="E64" s="228"/>
      <c r="F64" s="230"/>
      <c r="G64" s="33"/>
      <c r="H64" s="282"/>
      <c r="I64" s="283"/>
      <c r="M64"/>
      <c r="N64"/>
      <c r="S64" s="149"/>
      <c r="T64" s="149"/>
      <c r="U64" s="149"/>
      <c r="V64" s="149"/>
    </row>
    <row r="65" spans="1:23" s="22" customFormat="1" ht="14.5" x14ac:dyDescent="0.35">
      <c r="A65" s="266"/>
      <c r="B65" s="267"/>
      <c r="C65" s="268"/>
      <c r="D65" s="267"/>
      <c r="E65" s="268"/>
      <c r="F65" s="267"/>
      <c r="G65" s="106"/>
      <c r="H65" s="271">
        <f>E65*G65</f>
        <v>0</v>
      </c>
      <c r="I65" s="272"/>
      <c r="M65"/>
      <c r="N65"/>
      <c r="S65" s="149"/>
      <c r="T65" s="149"/>
      <c r="U65" s="149"/>
      <c r="V65" s="149"/>
    </row>
    <row r="66" spans="1:23" s="22" customFormat="1" ht="14.5" x14ac:dyDescent="0.35">
      <c r="A66" s="286"/>
      <c r="B66" s="287"/>
      <c r="C66" s="268"/>
      <c r="D66" s="267"/>
      <c r="E66" s="268"/>
      <c r="F66" s="267"/>
      <c r="G66" s="108"/>
      <c r="H66" s="273">
        <f>E66*G66</f>
        <v>0</v>
      </c>
      <c r="I66" s="274"/>
      <c r="M66"/>
      <c r="N66"/>
      <c r="S66" s="149"/>
      <c r="T66" s="149"/>
      <c r="U66" s="149"/>
      <c r="V66" s="149"/>
    </row>
    <row r="67" spans="1:23" s="22" customFormat="1" ht="14.5" x14ac:dyDescent="0.35">
      <c r="A67" s="286"/>
      <c r="B67" s="287"/>
      <c r="C67" s="268"/>
      <c r="D67" s="267"/>
      <c r="E67" s="268"/>
      <c r="F67" s="267"/>
      <c r="G67" s="71"/>
      <c r="H67" s="273">
        <f>E67*G67</f>
        <v>0</v>
      </c>
      <c r="I67" s="274"/>
      <c r="M67"/>
      <c r="N67"/>
      <c r="S67" s="149"/>
      <c r="T67" s="149"/>
      <c r="U67" s="149"/>
      <c r="V67" s="149"/>
    </row>
    <row r="68" spans="1:23" s="22" customFormat="1" ht="15" thickBot="1" x14ac:dyDescent="0.4">
      <c r="A68" s="334" t="s">
        <v>58</v>
      </c>
      <c r="B68" s="335"/>
      <c r="C68" s="336"/>
      <c r="D68" s="337"/>
      <c r="E68" s="336"/>
      <c r="F68" s="337"/>
      <c r="G68" s="320"/>
      <c r="H68" s="338">
        <f>SUM(H65:I67)</f>
        <v>0</v>
      </c>
      <c r="I68" s="339"/>
      <c r="M68"/>
      <c r="N68"/>
      <c r="S68" s="149"/>
      <c r="T68" s="149"/>
      <c r="U68" s="149"/>
      <c r="V68" s="149"/>
    </row>
    <row r="69" spans="1:23" s="22" customFormat="1" x14ac:dyDescent="0.3">
      <c r="A69" s="39"/>
      <c r="B69" s="35"/>
      <c r="C69" s="35"/>
      <c r="D69" s="37"/>
      <c r="E69" s="35"/>
      <c r="F69" s="35"/>
      <c r="G69" s="35"/>
      <c r="H69" s="35"/>
      <c r="I69" s="42"/>
      <c r="M69"/>
      <c r="N69"/>
      <c r="O69"/>
      <c r="P69"/>
      <c r="Q69"/>
      <c r="R69"/>
      <c r="S69"/>
      <c r="T69"/>
      <c r="U69"/>
      <c r="V69"/>
      <c r="W69"/>
    </row>
    <row r="70" spans="1:23" s="22" customFormat="1" ht="19" thickBot="1" x14ac:dyDescent="0.5">
      <c r="A70" s="90" t="s">
        <v>86</v>
      </c>
      <c r="B70" s="35"/>
      <c r="C70" s="35"/>
      <c r="D70" s="35"/>
      <c r="E70" s="35"/>
      <c r="F70" s="35"/>
      <c r="G70" s="35"/>
      <c r="H70" s="35"/>
      <c r="I70" s="35"/>
      <c r="M70"/>
      <c r="N70"/>
      <c r="O70"/>
      <c r="P70"/>
      <c r="Q70"/>
      <c r="R70"/>
      <c r="S70"/>
      <c r="T70"/>
      <c r="U70"/>
      <c r="V70"/>
      <c r="W70"/>
    </row>
    <row r="71" spans="1:23" s="22" customFormat="1" ht="26" x14ac:dyDescent="0.3">
      <c r="A71" s="38" t="s">
        <v>80</v>
      </c>
      <c r="B71" s="94" t="s">
        <v>67</v>
      </c>
      <c r="C71" s="168" t="s">
        <v>131</v>
      </c>
      <c r="D71" s="169"/>
      <c r="E71" s="187" t="s">
        <v>114</v>
      </c>
      <c r="F71" s="186"/>
      <c r="G71" s="103" t="s">
        <v>121</v>
      </c>
      <c r="H71" s="187" t="s">
        <v>81</v>
      </c>
      <c r="I71" s="188"/>
      <c r="M71"/>
      <c r="N71"/>
      <c r="O71"/>
      <c r="P71"/>
      <c r="Q71"/>
      <c r="R71"/>
      <c r="S71"/>
      <c r="T71"/>
      <c r="U71"/>
      <c r="V71"/>
      <c r="W71"/>
    </row>
    <row r="72" spans="1:23" s="22" customFormat="1" x14ac:dyDescent="0.3">
      <c r="A72" s="32"/>
      <c r="B72" s="33"/>
      <c r="C72" s="228"/>
      <c r="D72" s="230"/>
      <c r="E72" s="282"/>
      <c r="F72" s="288"/>
      <c r="G72" s="33"/>
      <c r="H72" s="282"/>
      <c r="I72" s="283"/>
      <c r="M72"/>
      <c r="N72"/>
      <c r="O72"/>
      <c r="P72"/>
      <c r="Q72"/>
      <c r="R72"/>
      <c r="S72"/>
      <c r="T72"/>
      <c r="U72"/>
      <c r="V72"/>
      <c r="W72"/>
    </row>
    <row r="73" spans="1:23" s="22" customFormat="1" ht="14.5" x14ac:dyDescent="0.35">
      <c r="A73" s="70" t="s">
        <v>132</v>
      </c>
      <c r="B73" s="76" t="s">
        <v>78</v>
      </c>
      <c r="C73" s="268">
        <v>1</v>
      </c>
      <c r="D73" s="267"/>
      <c r="E73" s="275">
        <v>828.46</v>
      </c>
      <c r="F73" s="276"/>
      <c r="G73" s="109">
        <v>1</v>
      </c>
      <c r="H73" s="271">
        <f>E73*G73</f>
        <v>828.46</v>
      </c>
      <c r="I73" s="272"/>
      <c r="J73" s="120"/>
      <c r="K73" s="120"/>
      <c r="M73" s="118"/>
      <c r="N73"/>
      <c r="O73"/>
      <c r="P73"/>
      <c r="Q73"/>
      <c r="R73"/>
      <c r="S73"/>
      <c r="T73"/>
      <c r="U73"/>
      <c r="V73"/>
      <c r="W73"/>
    </row>
    <row r="74" spans="1:23" s="22" customFormat="1" ht="14.5" x14ac:dyDescent="0.35">
      <c r="A74" s="70"/>
      <c r="B74" s="76"/>
      <c r="C74" s="268"/>
      <c r="D74" s="267"/>
      <c r="E74" s="268"/>
      <c r="F74" s="267"/>
      <c r="G74" s="71"/>
      <c r="H74" s="273">
        <v>0</v>
      </c>
      <c r="I74" s="274"/>
      <c r="M74"/>
      <c r="N74"/>
      <c r="O74"/>
      <c r="P74"/>
      <c r="Q74"/>
      <c r="R74"/>
      <c r="S74"/>
      <c r="T74"/>
      <c r="U74"/>
      <c r="V74"/>
      <c r="W74"/>
    </row>
    <row r="75" spans="1:23" s="22" customFormat="1" ht="15" thickBot="1" x14ac:dyDescent="0.4">
      <c r="A75" s="78" t="s">
        <v>58</v>
      </c>
      <c r="B75" s="320"/>
      <c r="C75" s="336"/>
      <c r="D75" s="337"/>
      <c r="E75" s="336"/>
      <c r="F75" s="337"/>
      <c r="G75" s="320"/>
      <c r="H75" s="302">
        <f>SUM(H73:I74)</f>
        <v>828.46</v>
      </c>
      <c r="I75" s="303"/>
      <c r="M75"/>
      <c r="N75"/>
      <c r="O75"/>
      <c r="P75"/>
      <c r="Q75"/>
      <c r="R75"/>
      <c r="S75"/>
      <c r="T75"/>
      <c r="U75"/>
      <c r="V75"/>
      <c r="W75"/>
    </row>
    <row r="76" spans="1:23" x14ac:dyDescent="0.3">
      <c r="S76"/>
      <c r="T76"/>
      <c r="U76"/>
      <c r="V76"/>
    </row>
    <row r="77" spans="1:23" s="22" customFormat="1" ht="19" thickBot="1" x14ac:dyDescent="0.5">
      <c r="A77" s="90" t="s">
        <v>87</v>
      </c>
      <c r="B77" s="35"/>
      <c r="C77" s="35"/>
      <c r="D77" s="35"/>
      <c r="E77" s="35"/>
      <c r="F77" s="35"/>
      <c r="G77" s="35"/>
      <c r="H77" s="35"/>
      <c r="I77" s="35"/>
      <c r="M77"/>
      <c r="N77"/>
      <c r="O77"/>
      <c r="P77"/>
      <c r="Q77"/>
      <c r="R77"/>
      <c r="S77"/>
      <c r="T77"/>
      <c r="U77"/>
      <c r="V77"/>
      <c r="W77"/>
    </row>
    <row r="78" spans="1:23" ht="26" x14ac:dyDescent="0.3">
      <c r="A78" s="38" t="s">
        <v>80</v>
      </c>
      <c r="B78" s="94" t="s">
        <v>67</v>
      </c>
      <c r="C78" s="168" t="s">
        <v>131</v>
      </c>
      <c r="D78" s="169"/>
      <c r="E78" s="187" t="s">
        <v>114</v>
      </c>
      <c r="F78" s="186"/>
      <c r="G78" s="103" t="s">
        <v>121</v>
      </c>
      <c r="H78" s="187" t="s">
        <v>81</v>
      </c>
      <c r="I78" s="188"/>
      <c r="S78"/>
      <c r="T78"/>
      <c r="U78"/>
      <c r="V78"/>
    </row>
    <row r="79" spans="1:23" x14ac:dyDescent="0.3">
      <c r="A79" s="32"/>
      <c r="B79" s="33"/>
      <c r="C79" s="228"/>
      <c r="D79" s="230"/>
      <c r="E79" s="282"/>
      <c r="F79" s="288"/>
      <c r="G79" s="33"/>
      <c r="H79" s="282"/>
      <c r="I79" s="283"/>
      <c r="S79"/>
      <c r="T79"/>
      <c r="U79"/>
      <c r="V79"/>
    </row>
    <row r="80" spans="1:23" ht="14.5" x14ac:dyDescent="0.35">
      <c r="A80" s="70"/>
      <c r="B80" s="71"/>
      <c r="C80" s="268"/>
      <c r="D80" s="267"/>
      <c r="E80" s="268"/>
      <c r="F80" s="267"/>
      <c r="G80" s="71"/>
      <c r="H80" s="273">
        <f>E80*G80</f>
        <v>0</v>
      </c>
      <c r="I80" s="274"/>
      <c r="S80"/>
      <c r="T80"/>
      <c r="U80"/>
      <c r="V80"/>
    </row>
    <row r="81" spans="1:23" ht="14.5" x14ac:dyDescent="0.35">
      <c r="A81" s="70"/>
      <c r="B81" s="71"/>
      <c r="C81" s="268"/>
      <c r="D81" s="267"/>
      <c r="E81" s="268"/>
      <c r="F81" s="267"/>
      <c r="G81" s="71"/>
      <c r="H81" s="273">
        <f>E81*G81</f>
        <v>0</v>
      </c>
      <c r="I81" s="274"/>
      <c r="S81"/>
      <c r="T81"/>
      <c r="U81"/>
      <c r="V81"/>
    </row>
    <row r="82" spans="1:23" ht="15" thickBot="1" x14ac:dyDescent="0.4">
      <c r="A82" s="78" t="s">
        <v>58</v>
      </c>
      <c r="B82" s="320"/>
      <c r="C82" s="336"/>
      <c r="D82" s="337"/>
      <c r="E82" s="336"/>
      <c r="F82" s="337"/>
      <c r="G82" s="320"/>
      <c r="H82" s="302">
        <f>SUM(H80:I81)</f>
        <v>0</v>
      </c>
      <c r="I82" s="303"/>
      <c r="S82"/>
      <c r="T82"/>
      <c r="U82"/>
      <c r="V82"/>
    </row>
    <row r="83" spans="1:23" x14ac:dyDescent="0.3">
      <c r="S83"/>
      <c r="T83"/>
      <c r="U83"/>
      <c r="V83"/>
    </row>
    <row r="84" spans="1:23" ht="19" thickBot="1" x14ac:dyDescent="0.5">
      <c r="A84" s="90" t="s">
        <v>88</v>
      </c>
      <c r="B84" s="35"/>
      <c r="C84" s="35"/>
      <c r="D84" s="35"/>
      <c r="E84" s="35"/>
      <c r="F84" s="35"/>
      <c r="G84" s="35"/>
      <c r="H84" s="35"/>
      <c r="I84" s="35"/>
      <c r="S84"/>
      <c r="T84"/>
      <c r="U84"/>
      <c r="V84"/>
    </row>
    <row r="85" spans="1:23" ht="26" x14ac:dyDescent="0.3">
      <c r="A85" s="38" t="s">
        <v>80</v>
      </c>
      <c r="B85" s="94" t="s">
        <v>67</v>
      </c>
      <c r="C85" s="168" t="s">
        <v>131</v>
      </c>
      <c r="D85" s="169"/>
      <c r="E85" s="187" t="s">
        <v>114</v>
      </c>
      <c r="F85" s="186"/>
      <c r="G85" s="103" t="s">
        <v>121</v>
      </c>
      <c r="H85" s="187" t="s">
        <v>81</v>
      </c>
      <c r="I85" s="188"/>
      <c r="S85"/>
      <c r="T85"/>
      <c r="U85"/>
      <c r="V85"/>
    </row>
    <row r="86" spans="1:23" x14ac:dyDescent="0.3">
      <c r="A86" s="32"/>
      <c r="B86" s="33"/>
      <c r="C86" s="282"/>
      <c r="D86" s="288"/>
      <c r="E86" s="282"/>
      <c r="F86" s="288"/>
      <c r="G86" s="33"/>
      <c r="H86" s="282"/>
      <c r="I86" s="283"/>
      <c r="S86"/>
      <c r="T86"/>
      <c r="U86"/>
      <c r="V86"/>
    </row>
    <row r="87" spans="1:23" ht="14.5" x14ac:dyDescent="0.35">
      <c r="A87" s="104" t="s">
        <v>128</v>
      </c>
      <c r="B87" s="71" t="s">
        <v>78</v>
      </c>
      <c r="C87" s="268">
        <v>65</v>
      </c>
      <c r="D87" s="267"/>
      <c r="E87" s="275">
        <v>10</v>
      </c>
      <c r="F87" s="276"/>
      <c r="G87" s="74">
        <v>12</v>
      </c>
      <c r="H87" s="271">
        <f>C87*E87*G87</f>
        <v>7800</v>
      </c>
      <c r="I87" s="272"/>
      <c r="S87"/>
      <c r="T87"/>
      <c r="U87"/>
      <c r="V87"/>
    </row>
    <row r="88" spans="1:23" ht="14.5" x14ac:dyDescent="0.35">
      <c r="A88" s="70"/>
      <c r="B88" s="76"/>
      <c r="C88" s="268"/>
      <c r="D88" s="267"/>
      <c r="E88" s="275"/>
      <c r="F88" s="276"/>
      <c r="G88" s="71"/>
      <c r="H88" s="273">
        <f>E88*G88</f>
        <v>0</v>
      </c>
      <c r="I88" s="274"/>
      <c r="S88"/>
      <c r="T88"/>
      <c r="U88"/>
      <c r="V88"/>
    </row>
    <row r="89" spans="1:23" ht="14.5" x14ac:dyDescent="0.35">
      <c r="A89" s="70"/>
      <c r="B89" s="71"/>
      <c r="C89" s="268"/>
      <c r="D89" s="267"/>
      <c r="E89" s="275"/>
      <c r="F89" s="276"/>
      <c r="G89" s="71"/>
      <c r="H89" s="273">
        <f>E89*G89</f>
        <v>0</v>
      </c>
      <c r="I89" s="274"/>
      <c r="S89"/>
      <c r="T89"/>
      <c r="U89"/>
      <c r="V89"/>
    </row>
    <row r="90" spans="1:23" ht="15" thickBot="1" x14ac:dyDescent="0.4">
      <c r="A90" s="78" t="s">
        <v>58</v>
      </c>
      <c r="B90" s="320"/>
      <c r="C90" s="336"/>
      <c r="D90" s="337"/>
      <c r="E90" s="336"/>
      <c r="F90" s="337"/>
      <c r="G90" s="320"/>
      <c r="H90" s="302">
        <f>SUM(H87:I89)</f>
        <v>7800</v>
      </c>
      <c r="I90" s="303"/>
      <c r="S90"/>
      <c r="T90"/>
      <c r="U90"/>
      <c r="V90"/>
    </row>
    <row r="91" spans="1:23" x14ac:dyDescent="0.3">
      <c r="S91"/>
      <c r="T91"/>
      <c r="U91"/>
      <c r="V91"/>
    </row>
    <row r="92" spans="1:23" ht="19" thickBot="1" x14ac:dyDescent="0.5">
      <c r="A92" s="90" t="s">
        <v>89</v>
      </c>
      <c r="D92" s="40"/>
      <c r="S92"/>
      <c r="T92"/>
      <c r="U92"/>
      <c r="V92"/>
    </row>
    <row r="93" spans="1:23" ht="26" x14ac:dyDescent="0.3">
      <c r="A93" s="38" t="s">
        <v>80</v>
      </c>
      <c r="B93" s="94" t="s">
        <v>67</v>
      </c>
      <c r="C93" s="168" t="s">
        <v>131</v>
      </c>
      <c r="D93" s="169"/>
      <c r="E93" s="187" t="s">
        <v>114</v>
      </c>
      <c r="F93" s="186"/>
      <c r="G93" s="103" t="s">
        <v>121</v>
      </c>
      <c r="H93" s="187" t="s">
        <v>81</v>
      </c>
      <c r="I93" s="188"/>
      <c r="S93"/>
      <c r="T93"/>
      <c r="U93"/>
      <c r="V93"/>
    </row>
    <row r="94" spans="1:23" s="22" customFormat="1" x14ac:dyDescent="0.3">
      <c r="A94" s="32"/>
      <c r="B94" s="93"/>
      <c r="C94" s="282"/>
      <c r="D94" s="288"/>
      <c r="E94" s="282"/>
      <c r="F94" s="288"/>
      <c r="G94" s="33"/>
      <c r="H94" s="282"/>
      <c r="I94" s="283"/>
      <c r="M94"/>
      <c r="N94"/>
      <c r="O94"/>
      <c r="P94"/>
      <c r="Q94"/>
      <c r="R94"/>
      <c r="S94"/>
      <c r="T94"/>
      <c r="U94"/>
      <c r="V94"/>
      <c r="W94"/>
    </row>
    <row r="95" spans="1:23" s="22" customFormat="1" ht="14.5" x14ac:dyDescent="0.35">
      <c r="A95" s="70" t="s">
        <v>115</v>
      </c>
      <c r="B95" s="107" t="s">
        <v>78</v>
      </c>
      <c r="C95" s="268">
        <v>0.35</v>
      </c>
      <c r="D95" s="267"/>
      <c r="E95" s="268">
        <v>500</v>
      </c>
      <c r="F95" s="267"/>
      <c r="G95" s="71">
        <v>12</v>
      </c>
      <c r="H95" s="271">
        <f>C95*E95*G95</f>
        <v>2100</v>
      </c>
      <c r="I95" s="272"/>
      <c r="M95"/>
      <c r="N95"/>
      <c r="O95"/>
      <c r="P95"/>
      <c r="Q95"/>
      <c r="R95"/>
      <c r="S95"/>
      <c r="T95"/>
      <c r="U95"/>
      <c r="V95"/>
      <c r="W95"/>
    </row>
    <row r="96" spans="1:23" s="22" customFormat="1" ht="14.5" x14ac:dyDescent="0.35">
      <c r="A96" s="70"/>
      <c r="B96" s="107"/>
      <c r="C96" s="268"/>
      <c r="D96" s="267"/>
      <c r="E96" s="268"/>
      <c r="F96" s="267"/>
      <c r="G96" s="71"/>
      <c r="H96" s="273">
        <f t="shared" ref="H96:H98" si="4">E96*G96</f>
        <v>0</v>
      </c>
      <c r="I96" s="274"/>
      <c r="M96"/>
      <c r="N96"/>
      <c r="O96"/>
      <c r="P96"/>
      <c r="Q96"/>
      <c r="R96"/>
      <c r="S96"/>
      <c r="T96"/>
      <c r="U96"/>
      <c r="V96"/>
      <c r="W96"/>
    </row>
    <row r="97" spans="1:23" s="22" customFormat="1" ht="14.5" x14ac:dyDescent="0.35">
      <c r="A97" s="70"/>
      <c r="B97" s="107"/>
      <c r="C97" s="268"/>
      <c r="D97" s="267"/>
      <c r="E97" s="268"/>
      <c r="F97" s="267"/>
      <c r="G97" s="71"/>
      <c r="H97" s="273">
        <f t="shared" si="4"/>
        <v>0</v>
      </c>
      <c r="I97" s="274"/>
      <c r="M97"/>
      <c r="N97"/>
      <c r="O97"/>
      <c r="P97"/>
      <c r="Q97"/>
      <c r="R97"/>
      <c r="S97"/>
      <c r="T97"/>
      <c r="U97"/>
      <c r="V97"/>
      <c r="W97"/>
    </row>
    <row r="98" spans="1:23" s="22" customFormat="1" ht="14.5" x14ac:dyDescent="0.35">
      <c r="A98" s="70"/>
      <c r="B98" s="107"/>
      <c r="C98" s="268"/>
      <c r="D98" s="267"/>
      <c r="E98" s="268"/>
      <c r="F98" s="267"/>
      <c r="G98" s="71"/>
      <c r="H98" s="273">
        <f t="shared" si="4"/>
        <v>0</v>
      </c>
      <c r="I98" s="274"/>
      <c r="M98"/>
      <c r="N98"/>
      <c r="O98"/>
      <c r="P98"/>
      <c r="Q98"/>
      <c r="R98"/>
      <c r="S98"/>
      <c r="T98"/>
      <c r="U98"/>
      <c r="V98"/>
      <c r="W98"/>
    </row>
    <row r="99" spans="1:23" s="22" customFormat="1" ht="15" thickBot="1" x14ac:dyDescent="0.4">
      <c r="A99" s="78" t="s">
        <v>58</v>
      </c>
      <c r="B99" s="320"/>
      <c r="C99" s="336"/>
      <c r="D99" s="337"/>
      <c r="E99" s="336"/>
      <c r="F99" s="337"/>
      <c r="G99" s="320"/>
      <c r="H99" s="302">
        <f>SUM(H95:I98)</f>
        <v>2100</v>
      </c>
      <c r="I99" s="303"/>
      <c r="M99"/>
      <c r="N99"/>
      <c r="O99"/>
      <c r="P99"/>
      <c r="Q99"/>
      <c r="R99"/>
      <c r="S99"/>
      <c r="T99"/>
      <c r="U99"/>
      <c r="V99"/>
      <c r="W99"/>
    </row>
    <row r="100" spans="1:23" x14ac:dyDescent="0.3">
      <c r="S100"/>
      <c r="T100"/>
      <c r="U100"/>
      <c r="V100"/>
    </row>
    <row r="101" spans="1:23" s="22" customFormat="1" ht="19" thickBot="1" x14ac:dyDescent="0.5">
      <c r="A101" s="90" t="s">
        <v>90</v>
      </c>
      <c r="M101"/>
      <c r="N101"/>
      <c r="O101"/>
      <c r="P101"/>
      <c r="Q101"/>
      <c r="R101"/>
      <c r="S101"/>
      <c r="T101"/>
      <c r="U101"/>
      <c r="V101"/>
      <c r="W101"/>
    </row>
    <row r="102" spans="1:23" s="22" customFormat="1" ht="26" x14ac:dyDescent="0.3">
      <c r="A102" s="284" t="s">
        <v>80</v>
      </c>
      <c r="B102" s="285"/>
      <c r="C102" s="168" t="s">
        <v>131</v>
      </c>
      <c r="D102" s="169"/>
      <c r="E102" s="187" t="s">
        <v>114</v>
      </c>
      <c r="F102" s="186"/>
      <c r="G102" s="103" t="s">
        <v>121</v>
      </c>
      <c r="H102" s="187" t="s">
        <v>81</v>
      </c>
      <c r="I102" s="188"/>
      <c r="M102"/>
      <c r="N102"/>
      <c r="O102"/>
      <c r="P102"/>
      <c r="Q102"/>
      <c r="R102"/>
      <c r="S102"/>
      <c r="T102"/>
      <c r="U102"/>
      <c r="V102"/>
      <c r="W102"/>
    </row>
    <row r="103" spans="1:23" s="22" customFormat="1" x14ac:dyDescent="0.3">
      <c r="A103" s="280"/>
      <c r="B103" s="281"/>
      <c r="C103" s="282"/>
      <c r="D103" s="288"/>
      <c r="E103" s="282"/>
      <c r="F103" s="288"/>
      <c r="G103" s="33"/>
      <c r="H103" s="282"/>
      <c r="I103" s="283"/>
      <c r="M103"/>
      <c r="N103"/>
      <c r="O103"/>
      <c r="P103"/>
      <c r="Q103"/>
      <c r="R103"/>
      <c r="S103"/>
      <c r="T103"/>
      <c r="U103"/>
      <c r="V103"/>
      <c r="W103"/>
    </row>
    <row r="104" spans="1:23" s="22" customFormat="1" ht="14.5" x14ac:dyDescent="0.35">
      <c r="A104" s="266"/>
      <c r="B104" s="267"/>
      <c r="C104" s="268"/>
      <c r="D104" s="267"/>
      <c r="E104" s="268"/>
      <c r="F104" s="267"/>
      <c r="G104" s="71"/>
      <c r="H104" s="273">
        <f>E104*G104</f>
        <v>0</v>
      </c>
      <c r="I104" s="274"/>
      <c r="M104"/>
      <c r="N104"/>
      <c r="O104"/>
      <c r="P104"/>
      <c r="Q104"/>
      <c r="R104"/>
      <c r="S104"/>
      <c r="T104"/>
      <c r="U104"/>
      <c r="V104"/>
      <c r="W104"/>
    </row>
    <row r="105" spans="1:23" s="22" customFormat="1" ht="14.5" x14ac:dyDescent="0.35">
      <c r="A105" s="290"/>
      <c r="B105" s="291"/>
      <c r="C105" s="268"/>
      <c r="D105" s="267"/>
      <c r="E105" s="268"/>
      <c r="F105" s="267"/>
      <c r="G105" s="71"/>
      <c r="H105" s="273">
        <f>E105*G105</f>
        <v>0</v>
      </c>
      <c r="I105" s="274"/>
      <c r="M105"/>
      <c r="N105"/>
      <c r="O105"/>
      <c r="P105"/>
      <c r="Q105"/>
      <c r="R105"/>
      <c r="S105"/>
      <c r="T105"/>
      <c r="U105"/>
      <c r="V105"/>
      <c r="W105"/>
    </row>
    <row r="106" spans="1:23" s="22" customFormat="1" ht="14.5" x14ac:dyDescent="0.35">
      <c r="A106" s="266"/>
      <c r="B106" s="267"/>
      <c r="C106" s="268"/>
      <c r="D106" s="267"/>
      <c r="E106" s="268"/>
      <c r="F106" s="267"/>
      <c r="G106" s="71"/>
      <c r="H106" s="273">
        <f>E106*G106</f>
        <v>0</v>
      </c>
      <c r="I106" s="274"/>
      <c r="M106"/>
      <c r="N106"/>
      <c r="O106"/>
      <c r="P106"/>
      <c r="Q106"/>
      <c r="R106"/>
      <c r="S106"/>
      <c r="T106"/>
      <c r="U106"/>
      <c r="V106"/>
      <c r="W106"/>
    </row>
    <row r="107" spans="1:23" s="22" customFormat="1" ht="15" thickBot="1" x14ac:dyDescent="0.4">
      <c r="A107" s="334" t="s">
        <v>58</v>
      </c>
      <c r="B107" s="335"/>
      <c r="C107" s="336"/>
      <c r="D107" s="337"/>
      <c r="E107" s="336"/>
      <c r="F107" s="337"/>
      <c r="G107" s="320"/>
      <c r="H107" s="302">
        <f>SUM(H104:I106)</f>
        <v>0</v>
      </c>
      <c r="I107" s="303"/>
      <c r="M107"/>
      <c r="N107"/>
      <c r="O107"/>
      <c r="P107"/>
      <c r="Q107"/>
      <c r="R107"/>
      <c r="S107"/>
      <c r="T107"/>
      <c r="U107"/>
      <c r="V107"/>
      <c r="W107"/>
    </row>
    <row r="108" spans="1:23" s="22" customFormat="1" x14ac:dyDescent="0.3">
      <c r="A108" s="39"/>
      <c r="B108" s="35"/>
      <c r="C108" s="35"/>
      <c r="D108" s="35"/>
      <c r="E108" s="35"/>
      <c r="F108" s="35"/>
      <c r="G108" s="35"/>
      <c r="H108" s="35"/>
      <c r="I108" s="44"/>
      <c r="M108"/>
      <c r="N108"/>
      <c r="O108"/>
      <c r="P108"/>
      <c r="Q108"/>
      <c r="R108"/>
      <c r="S108"/>
      <c r="T108"/>
      <c r="U108"/>
      <c r="V108"/>
      <c r="W108"/>
    </row>
    <row r="109" spans="1:23" s="22" customFormat="1" ht="19" thickBot="1" x14ac:dyDescent="0.5">
      <c r="A109" s="45" t="s">
        <v>41</v>
      </c>
      <c r="B109" s="46"/>
      <c r="C109" s="46"/>
      <c r="D109" s="46"/>
      <c r="E109" s="46"/>
      <c r="F109" s="46"/>
      <c r="G109" s="46"/>
      <c r="H109" s="46"/>
      <c r="I109" s="47"/>
      <c r="M109"/>
      <c r="N109"/>
      <c r="O109"/>
      <c r="P109"/>
      <c r="Q109"/>
      <c r="R109"/>
      <c r="S109"/>
      <c r="T109"/>
      <c r="U109"/>
      <c r="V109"/>
      <c r="W109"/>
    </row>
    <row r="110" spans="1:23" s="22" customFormat="1" ht="24" x14ac:dyDescent="0.3">
      <c r="A110" s="284" t="s">
        <v>91</v>
      </c>
      <c r="B110" s="285"/>
      <c r="C110" s="292" t="s">
        <v>92</v>
      </c>
      <c r="D110" s="285"/>
      <c r="E110" s="292" t="s">
        <v>93</v>
      </c>
      <c r="F110" s="285"/>
      <c r="G110" s="48" t="s">
        <v>94</v>
      </c>
      <c r="H110" s="292" t="s">
        <v>81</v>
      </c>
      <c r="I110" s="293"/>
      <c r="M110"/>
      <c r="N110"/>
      <c r="O110"/>
      <c r="P110"/>
      <c r="Q110"/>
      <c r="R110"/>
      <c r="S110"/>
      <c r="T110"/>
      <c r="U110"/>
      <c r="V110"/>
      <c r="W110"/>
    </row>
    <row r="111" spans="1:23" s="22" customFormat="1" x14ac:dyDescent="0.3">
      <c r="A111" s="280"/>
      <c r="B111" s="294"/>
      <c r="C111" s="295"/>
      <c r="D111" s="294"/>
      <c r="E111" s="295"/>
      <c r="F111" s="294"/>
      <c r="G111" s="33"/>
      <c r="H111" s="295"/>
      <c r="I111" s="289"/>
      <c r="M111"/>
      <c r="N111"/>
      <c r="S111" s="149"/>
      <c r="T111" s="149"/>
      <c r="U111" s="149"/>
      <c r="V111" s="149"/>
    </row>
    <row r="112" spans="1:23" s="22" customFormat="1" ht="14.5" x14ac:dyDescent="0.35">
      <c r="A112" s="266"/>
      <c r="B112" s="267"/>
      <c r="C112" s="268"/>
      <c r="D112" s="267"/>
      <c r="E112" s="268"/>
      <c r="F112" s="267"/>
      <c r="G112" s="71"/>
      <c r="H112" s="273">
        <v>0</v>
      </c>
      <c r="I112" s="274"/>
      <c r="M112"/>
      <c r="N112"/>
      <c r="S112" s="149"/>
      <c r="T112" s="149"/>
      <c r="U112" s="149"/>
      <c r="V112" s="149"/>
    </row>
    <row r="113" spans="1:22" s="22" customFormat="1" ht="14.5" x14ac:dyDescent="0.35">
      <c r="A113" s="266"/>
      <c r="B113" s="267"/>
      <c r="C113" s="268"/>
      <c r="D113" s="267"/>
      <c r="E113" s="268"/>
      <c r="F113" s="267"/>
      <c r="G113" s="71"/>
      <c r="H113" s="273">
        <v>0</v>
      </c>
      <c r="I113" s="274"/>
      <c r="M113"/>
      <c r="N113"/>
      <c r="S113" s="149"/>
      <c r="T113" s="149"/>
      <c r="U113" s="149"/>
      <c r="V113" s="149"/>
    </row>
    <row r="114" spans="1:22" s="22" customFormat="1" ht="12" customHeight="1" x14ac:dyDescent="0.35">
      <c r="A114" s="266"/>
      <c r="B114" s="267"/>
      <c r="C114" s="268"/>
      <c r="D114" s="267"/>
      <c r="E114" s="268"/>
      <c r="F114" s="267"/>
      <c r="G114" s="71"/>
      <c r="H114" s="273">
        <v>0</v>
      </c>
      <c r="I114" s="274"/>
      <c r="M114"/>
      <c r="N114"/>
      <c r="S114" s="149"/>
      <c r="T114" s="149"/>
      <c r="U114" s="149"/>
      <c r="V114" s="149"/>
    </row>
    <row r="115" spans="1:22" s="22" customFormat="1" ht="14.5" x14ac:dyDescent="0.35">
      <c r="A115" s="266"/>
      <c r="B115" s="267"/>
      <c r="C115" s="268"/>
      <c r="D115" s="267"/>
      <c r="E115" s="268"/>
      <c r="F115" s="267"/>
      <c r="G115" s="71"/>
      <c r="H115" s="273">
        <v>0</v>
      </c>
      <c r="I115" s="274"/>
      <c r="M115"/>
      <c r="N115"/>
      <c r="S115" s="149"/>
      <c r="T115" s="149"/>
      <c r="U115" s="149"/>
      <c r="V115" s="149"/>
    </row>
    <row r="116" spans="1:22" s="22" customFormat="1" ht="15" thickBot="1" x14ac:dyDescent="0.4">
      <c r="A116" s="348" t="s">
        <v>58</v>
      </c>
      <c r="B116" s="349"/>
      <c r="C116" s="352"/>
      <c r="D116" s="353"/>
      <c r="E116" s="352"/>
      <c r="F116" s="353"/>
      <c r="G116" s="333"/>
      <c r="H116" s="350">
        <f>SUM(H112:I115)</f>
        <v>0</v>
      </c>
      <c r="I116" s="351"/>
      <c r="M116"/>
      <c r="N116"/>
      <c r="S116" s="149"/>
      <c r="T116" s="149"/>
      <c r="U116" s="149"/>
      <c r="V116" s="149"/>
    </row>
  </sheetData>
  <mergeCells count="248">
    <mergeCell ref="A116:B116"/>
    <mergeCell ref="C116:D116"/>
    <mergeCell ref="E116:F116"/>
    <mergeCell ref="H116:I116"/>
    <mergeCell ref="E47:F47"/>
    <mergeCell ref="C55:D55"/>
    <mergeCell ref="A114:B114"/>
    <mergeCell ref="C114:D114"/>
    <mergeCell ref="E114:F114"/>
    <mergeCell ref="H114:I114"/>
    <mergeCell ref="A115:B115"/>
    <mergeCell ref="C115:D115"/>
    <mergeCell ref="E115:F115"/>
    <mergeCell ref="H115:I115"/>
    <mergeCell ref="A112:B112"/>
    <mergeCell ref="C112:D112"/>
    <mergeCell ref="E112:F112"/>
    <mergeCell ref="H112:I112"/>
    <mergeCell ref="A113:B113"/>
    <mergeCell ref="C113:D113"/>
    <mergeCell ref="E113:F113"/>
    <mergeCell ref="H113:I113"/>
    <mergeCell ref="A110:B110"/>
    <mergeCell ref="C110:D110"/>
    <mergeCell ref="E110:F110"/>
    <mergeCell ref="H110:I110"/>
    <mergeCell ref="A111:B111"/>
    <mergeCell ref="C111:D111"/>
    <mergeCell ref="E111:F111"/>
    <mergeCell ref="H111:I111"/>
    <mergeCell ref="A106:B106"/>
    <mergeCell ref="C106:D106"/>
    <mergeCell ref="E106:F106"/>
    <mergeCell ref="H106:I106"/>
    <mergeCell ref="A107:B107"/>
    <mergeCell ref="C107:D107"/>
    <mergeCell ref="E107:F107"/>
    <mergeCell ref="H107:I107"/>
    <mergeCell ref="A104:B104"/>
    <mergeCell ref="C104:D104"/>
    <mergeCell ref="E104:F104"/>
    <mergeCell ref="H104:I104"/>
    <mergeCell ref="A105:B105"/>
    <mergeCell ref="C105:D105"/>
    <mergeCell ref="E105:F105"/>
    <mergeCell ref="H105:I105"/>
    <mergeCell ref="A102:B102"/>
    <mergeCell ref="C102:D102"/>
    <mergeCell ref="E102:F102"/>
    <mergeCell ref="H102:I102"/>
    <mergeCell ref="A103:B103"/>
    <mergeCell ref="C103:D103"/>
    <mergeCell ref="E103:F103"/>
    <mergeCell ref="H103:I103"/>
    <mergeCell ref="C98:D98"/>
    <mergeCell ref="E98:F98"/>
    <mergeCell ref="H98:I98"/>
    <mergeCell ref="C99:D99"/>
    <mergeCell ref="E99:F99"/>
    <mergeCell ref="H99:I99"/>
    <mergeCell ref="C97:D97"/>
    <mergeCell ref="E97:F97"/>
    <mergeCell ref="H97:I97"/>
    <mergeCell ref="C96:D96"/>
    <mergeCell ref="E96:F96"/>
    <mergeCell ref="H96:I96"/>
    <mergeCell ref="C94:D94"/>
    <mergeCell ref="E94:F94"/>
    <mergeCell ref="H94:I94"/>
    <mergeCell ref="C95:D95"/>
    <mergeCell ref="E95:F95"/>
    <mergeCell ref="H95:I95"/>
    <mergeCell ref="C90:D90"/>
    <mergeCell ref="E90:F90"/>
    <mergeCell ref="H90:I90"/>
    <mergeCell ref="C93:D93"/>
    <mergeCell ref="E93:F93"/>
    <mergeCell ref="H93:I93"/>
    <mergeCell ref="C88:D88"/>
    <mergeCell ref="E88:F88"/>
    <mergeCell ref="H88:I88"/>
    <mergeCell ref="C89:D89"/>
    <mergeCell ref="E89:F89"/>
    <mergeCell ref="H89:I89"/>
    <mergeCell ref="C86:D86"/>
    <mergeCell ref="E86:F86"/>
    <mergeCell ref="H86:I86"/>
    <mergeCell ref="C87:D87"/>
    <mergeCell ref="E87:F87"/>
    <mergeCell ref="H87:I87"/>
    <mergeCell ref="C82:D82"/>
    <mergeCell ref="E82:F82"/>
    <mergeCell ref="H82:I82"/>
    <mergeCell ref="C85:D85"/>
    <mergeCell ref="E85:F85"/>
    <mergeCell ref="H85:I85"/>
    <mergeCell ref="C80:D80"/>
    <mergeCell ref="E80:F80"/>
    <mergeCell ref="H80:I80"/>
    <mergeCell ref="C81:D81"/>
    <mergeCell ref="E81:F81"/>
    <mergeCell ref="H81:I81"/>
    <mergeCell ref="C78:D78"/>
    <mergeCell ref="E78:F78"/>
    <mergeCell ref="H78:I78"/>
    <mergeCell ref="C79:D79"/>
    <mergeCell ref="E79:F79"/>
    <mergeCell ref="H79:I79"/>
    <mergeCell ref="C74:D74"/>
    <mergeCell ref="E74:F74"/>
    <mergeCell ref="H74:I74"/>
    <mergeCell ref="C75:D75"/>
    <mergeCell ref="E75:F75"/>
    <mergeCell ref="H75:I75"/>
    <mergeCell ref="C72:D72"/>
    <mergeCell ref="E72:F72"/>
    <mergeCell ref="H72:I72"/>
    <mergeCell ref="C73:D73"/>
    <mergeCell ref="E73:F73"/>
    <mergeCell ref="H73:I73"/>
    <mergeCell ref="A68:B68"/>
    <mergeCell ref="C68:D68"/>
    <mergeCell ref="E68:F68"/>
    <mergeCell ref="H68:I68"/>
    <mergeCell ref="C71:D71"/>
    <mergeCell ref="E71:F71"/>
    <mergeCell ref="H71:I71"/>
    <mergeCell ref="A66:B66"/>
    <mergeCell ref="C66:D66"/>
    <mergeCell ref="E66:F66"/>
    <mergeCell ref="H66:I66"/>
    <mergeCell ref="A67:B67"/>
    <mergeCell ref="C67:D67"/>
    <mergeCell ref="E67:F67"/>
    <mergeCell ref="H67:I67"/>
    <mergeCell ref="A64:B64"/>
    <mergeCell ref="C64:D64"/>
    <mergeCell ref="E64:F64"/>
    <mergeCell ref="H64:I64"/>
    <mergeCell ref="A65:B65"/>
    <mergeCell ref="C65:D65"/>
    <mergeCell ref="E65:F65"/>
    <mergeCell ref="H65:I65"/>
    <mergeCell ref="C59:D59"/>
    <mergeCell ref="E59:F59"/>
    <mergeCell ref="H59:I59"/>
    <mergeCell ref="H60:I60"/>
    <mergeCell ref="A63:B63"/>
    <mergeCell ref="C63:D63"/>
    <mergeCell ref="E63:F63"/>
    <mergeCell ref="H63:I63"/>
    <mergeCell ref="C60:D60"/>
    <mergeCell ref="E60:F60"/>
    <mergeCell ref="E55:F55"/>
    <mergeCell ref="H55:I55"/>
    <mergeCell ref="C57:D57"/>
    <mergeCell ref="E57:F57"/>
    <mergeCell ref="H57:I57"/>
    <mergeCell ref="A58:I58"/>
    <mergeCell ref="A51:B51"/>
    <mergeCell ref="C51:D51"/>
    <mergeCell ref="E51:F51"/>
    <mergeCell ref="H51:I51"/>
    <mergeCell ref="A52:B52"/>
    <mergeCell ref="C52:D52"/>
    <mergeCell ref="E52:F52"/>
    <mergeCell ref="H52:I52"/>
    <mergeCell ref="H56:I56"/>
    <mergeCell ref="E56:F56"/>
    <mergeCell ref="C56:D56"/>
    <mergeCell ref="A49:B49"/>
    <mergeCell ref="C49:D49"/>
    <mergeCell ref="E49:F49"/>
    <mergeCell ref="H49:I49"/>
    <mergeCell ref="A50:B50"/>
    <mergeCell ref="C50:D50"/>
    <mergeCell ref="E50:F50"/>
    <mergeCell ref="H50:I50"/>
    <mergeCell ref="E35:L35"/>
    <mergeCell ref="A47:B47"/>
    <mergeCell ref="C47:D47"/>
    <mergeCell ref="H47:I47"/>
    <mergeCell ref="A48:B48"/>
    <mergeCell ref="C48:D48"/>
    <mergeCell ref="E48:F48"/>
    <mergeCell ref="H48:I48"/>
    <mergeCell ref="A31:B31"/>
    <mergeCell ref="C31:D31"/>
    <mergeCell ref="A32:B32"/>
    <mergeCell ref="C32:D32"/>
    <mergeCell ref="A35:B35"/>
    <mergeCell ref="C35:D35"/>
    <mergeCell ref="A28:B28"/>
    <mergeCell ref="C28:D28"/>
    <mergeCell ref="A29:B29"/>
    <mergeCell ref="C29:D29"/>
    <mergeCell ref="A30:B30"/>
    <mergeCell ref="C30:D30"/>
    <mergeCell ref="A25:B25"/>
    <mergeCell ref="C25:D25"/>
    <mergeCell ref="A26:B26"/>
    <mergeCell ref="C26:D26"/>
    <mergeCell ref="A27:B27"/>
    <mergeCell ref="C27:D27"/>
    <mergeCell ref="A22:B22"/>
    <mergeCell ref="C22:D22"/>
    <mergeCell ref="A23:B23"/>
    <mergeCell ref="C23:D23"/>
    <mergeCell ref="A24:B24"/>
    <mergeCell ref="C24:D24"/>
    <mergeCell ref="A12:B12"/>
    <mergeCell ref="C12:D12"/>
    <mergeCell ref="A19:B19"/>
    <mergeCell ref="C19:D19"/>
    <mergeCell ref="A20:B20"/>
    <mergeCell ref="C20:D20"/>
    <mergeCell ref="A21:B21"/>
    <mergeCell ref="C21:D21"/>
    <mergeCell ref="A16:B16"/>
    <mergeCell ref="C16:D16"/>
    <mergeCell ref="A17:B17"/>
    <mergeCell ref="C17:D17"/>
    <mergeCell ref="A18:B18"/>
    <mergeCell ref="C18:D18"/>
    <mergeCell ref="J60:L60"/>
    <mergeCell ref="J57:L59"/>
    <mergeCell ref="A7:B7"/>
    <mergeCell ref="C7:D7"/>
    <mergeCell ref="A8:B8"/>
    <mergeCell ref="C8:D8"/>
    <mergeCell ref="A9:B9"/>
    <mergeCell ref="C9:D9"/>
    <mergeCell ref="A1:F1"/>
    <mergeCell ref="B2:F2"/>
    <mergeCell ref="B3:F3"/>
    <mergeCell ref="A5:D5"/>
    <mergeCell ref="A6:B6"/>
    <mergeCell ref="C6:D6"/>
    <mergeCell ref="A13:B13"/>
    <mergeCell ref="C13:D13"/>
    <mergeCell ref="A14:B14"/>
    <mergeCell ref="C14:D14"/>
    <mergeCell ref="A15:B15"/>
    <mergeCell ref="C15:D15"/>
    <mergeCell ref="A10:B10"/>
    <mergeCell ref="C10:D10"/>
    <mergeCell ref="A11:B11"/>
    <mergeCell ref="C11:D11"/>
  </mergeCells>
  <pageMargins left="0.5" right="0.34" top="1.2" bottom="0.5" header="0.3" footer="0.3"/>
  <pageSetup scale="64" fitToHeight="2" orientation="portrait" r:id="rId1"/>
  <headerFooter differentFirst="1" alignWithMargins="0">
    <oddFooter>&amp;L&amp;"Arial,Italic"&amp;8Service Area Budget Summary&amp;C&amp;"Arial,Italic"&amp;8Page &amp;P of &amp;N&amp;R&amp;"-,Italic"&amp;9Revised 07/2026</oddFooter>
    <firstHeader>&amp;L&amp;G
  &amp;"Arial,Bold"&amp;8  HIV/AIDS, HEPATITIS, STD, 
     AND TB ADMINISTRATION</firstHeader>
    <firstFooter>&amp;L&amp;"-,Italic"&amp;9Service Area Budget Summary&amp;CPage &amp;P of &amp;N&amp;R&amp;"-,Regular"&amp;9Revised 7/2026</firstFooter>
  </headerFooter>
  <rowBreaks count="1" manualBreakCount="1">
    <brk id="60" max="11" man="1"/>
  </rowBreaks>
  <ignoredErrors>
    <ignoredError sqref="G39" formula="1"/>
  </ignoredErrors>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9146-88AF-4413-901D-2AC93D03B0B0}">
  <dimension ref="A1:S113"/>
  <sheetViews>
    <sheetView showGridLines="0" topLeftCell="F58" zoomScaleNormal="100" zoomScaleSheetLayoutView="100" workbookViewId="0">
      <selection activeCell="M58" sqref="M1:S1048576"/>
    </sheetView>
  </sheetViews>
  <sheetFormatPr defaultRowHeight="13" x14ac:dyDescent="0.3"/>
  <cols>
    <col min="1" max="1" width="34" style="22" customWidth="1"/>
    <col min="2" max="2" width="9.26953125" style="22" customWidth="1"/>
    <col min="3" max="3" width="13.1796875" style="22" customWidth="1"/>
    <col min="4" max="4" width="5.7265625" style="22" customWidth="1"/>
    <col min="5" max="5" width="10" style="22" customWidth="1"/>
    <col min="6" max="6" width="6.7265625" style="22" customWidth="1"/>
    <col min="7" max="7" width="11.26953125" style="22" customWidth="1"/>
    <col min="8" max="8" width="7.1796875" style="22" customWidth="1"/>
    <col min="9" max="9" width="12.81640625" style="22" customWidth="1"/>
    <col min="10" max="10" width="8.1796875" style="22" customWidth="1"/>
    <col min="11" max="11" width="12.54296875" style="22" customWidth="1"/>
    <col min="12" max="12" width="14.1796875" style="22" customWidth="1"/>
    <col min="13" max="13" width="11.81640625" bestFit="1" customWidth="1"/>
    <col min="14" max="14" width="14" bestFit="1" customWidth="1"/>
    <col min="15" max="15" width="9.1796875"/>
    <col min="16" max="16" width="12.7265625" bestFit="1" customWidth="1"/>
    <col min="17" max="17" width="14" bestFit="1" customWidth="1"/>
    <col min="18" max="18" width="9.1796875"/>
  </cols>
  <sheetData>
    <row r="1" spans="1:6" x14ac:dyDescent="0.3">
      <c r="A1" s="160"/>
      <c r="B1" s="160"/>
      <c r="C1" s="160"/>
      <c r="D1" s="160"/>
      <c r="E1" s="160"/>
      <c r="F1" s="160"/>
    </row>
    <row r="2" spans="1:6" ht="27" customHeight="1" x14ac:dyDescent="0.45">
      <c r="A2" s="90" t="s">
        <v>43</v>
      </c>
      <c r="B2" s="161" t="str">
        <f>'Sample Overall'!B3</f>
        <v>HIV/AIDS Organization, LLC</v>
      </c>
      <c r="C2" s="161"/>
      <c r="D2" s="161"/>
      <c r="E2" s="161"/>
      <c r="F2" s="161"/>
    </row>
    <row r="3" spans="1:6" ht="33" customHeight="1" x14ac:dyDescent="0.45">
      <c r="A3" s="90" t="s">
        <v>59</v>
      </c>
      <c r="B3" s="162" t="s">
        <v>119</v>
      </c>
      <c r="C3" s="162"/>
      <c r="D3" s="162"/>
      <c r="E3" s="162"/>
      <c r="F3" s="162"/>
    </row>
    <row r="4" spans="1:6" ht="12.65" customHeight="1" x14ac:dyDescent="0.3"/>
    <row r="5" spans="1:6" ht="20.149999999999999" customHeight="1" thickBot="1" x14ac:dyDescent="0.5">
      <c r="A5" s="163" t="s">
        <v>60</v>
      </c>
      <c r="B5" s="163"/>
      <c r="C5" s="163"/>
      <c r="D5" s="163"/>
    </row>
    <row r="6" spans="1:6" ht="12.25" customHeight="1" x14ac:dyDescent="0.35">
      <c r="A6" s="164"/>
      <c r="B6" s="165"/>
      <c r="C6" s="166" t="s">
        <v>45</v>
      </c>
      <c r="D6" s="167"/>
    </row>
    <row r="7" spans="1:6" ht="12.25" customHeight="1" x14ac:dyDescent="0.35">
      <c r="A7" s="174"/>
      <c r="B7" s="329"/>
      <c r="C7" s="328"/>
      <c r="D7" s="330"/>
    </row>
    <row r="8" spans="1:6" ht="15.5" x14ac:dyDescent="0.35">
      <c r="A8" s="170" t="s">
        <v>46</v>
      </c>
      <c r="B8" s="171"/>
      <c r="C8" s="178">
        <f>I44</f>
        <v>171500</v>
      </c>
      <c r="D8" s="179"/>
    </row>
    <row r="9" spans="1:6" ht="12.25" customHeight="1" x14ac:dyDescent="0.35">
      <c r="A9" s="170"/>
      <c r="B9" s="171"/>
      <c r="C9" s="178"/>
      <c r="D9" s="179"/>
    </row>
    <row r="10" spans="1:6" ht="15.5" x14ac:dyDescent="0.35">
      <c r="A10" s="170" t="s">
        <v>47</v>
      </c>
      <c r="B10" s="171"/>
      <c r="C10" s="178">
        <f>K44</f>
        <v>36806.36</v>
      </c>
      <c r="D10" s="179"/>
    </row>
    <row r="11" spans="1:6" ht="12.25" customHeight="1" x14ac:dyDescent="0.35">
      <c r="A11" s="170"/>
      <c r="B11" s="171"/>
      <c r="C11" s="178"/>
      <c r="D11" s="179"/>
    </row>
    <row r="12" spans="1:6" ht="15.5" x14ac:dyDescent="0.35">
      <c r="A12" s="170" t="s">
        <v>48</v>
      </c>
      <c r="B12" s="171"/>
      <c r="C12" s="178">
        <f>H52</f>
        <v>450</v>
      </c>
      <c r="D12" s="179"/>
    </row>
    <row r="13" spans="1:6" ht="12.25" customHeight="1" x14ac:dyDescent="0.35">
      <c r="A13" s="170"/>
      <c r="B13" s="171"/>
      <c r="C13" s="178"/>
      <c r="D13" s="179"/>
    </row>
    <row r="14" spans="1:6" ht="15.5" x14ac:dyDescent="0.35">
      <c r="A14" s="170" t="s">
        <v>49</v>
      </c>
      <c r="B14" s="171"/>
      <c r="C14" s="178">
        <f>H60</f>
        <v>6255</v>
      </c>
      <c r="D14" s="179"/>
    </row>
    <row r="15" spans="1:6" ht="12.25" customHeight="1" x14ac:dyDescent="0.35">
      <c r="A15" s="170"/>
      <c r="B15" s="171"/>
      <c r="C15" s="178"/>
      <c r="D15" s="179"/>
    </row>
    <row r="16" spans="1:6" ht="15.5" x14ac:dyDescent="0.35">
      <c r="A16" s="170" t="s">
        <v>50</v>
      </c>
      <c r="B16" s="171"/>
      <c r="C16" s="178">
        <f>H67</f>
        <v>2700</v>
      </c>
      <c r="D16" s="179"/>
    </row>
    <row r="17" spans="1:4" ht="12.25" customHeight="1" x14ac:dyDescent="0.35">
      <c r="A17" s="170"/>
      <c r="B17" s="171"/>
      <c r="C17" s="178"/>
      <c r="D17" s="179"/>
    </row>
    <row r="18" spans="1:4" ht="15.5" x14ac:dyDescent="0.35">
      <c r="A18" s="170" t="s">
        <v>51</v>
      </c>
      <c r="B18" s="171"/>
      <c r="C18" s="178">
        <f>H74</f>
        <v>377.23</v>
      </c>
      <c r="D18" s="179"/>
    </row>
    <row r="19" spans="1:4" ht="12.25" customHeight="1" x14ac:dyDescent="0.35">
      <c r="A19" s="170"/>
      <c r="B19" s="171"/>
      <c r="C19" s="178"/>
      <c r="D19" s="179"/>
    </row>
    <row r="20" spans="1:4" ht="15.5" x14ac:dyDescent="0.35">
      <c r="A20" s="170" t="s">
        <v>52</v>
      </c>
      <c r="B20" s="171"/>
      <c r="C20" s="178">
        <f>H81</f>
        <v>0</v>
      </c>
      <c r="D20" s="179"/>
    </row>
    <row r="21" spans="1:4" ht="12.25" customHeight="1" x14ac:dyDescent="0.35">
      <c r="A21" s="170"/>
      <c r="B21" s="171"/>
      <c r="C21" s="178"/>
      <c r="D21" s="179"/>
    </row>
    <row r="22" spans="1:4" ht="15.5" x14ac:dyDescent="0.35">
      <c r="A22" s="170" t="s">
        <v>53</v>
      </c>
      <c r="B22" s="171"/>
      <c r="C22" s="178">
        <f>H88</f>
        <v>16800</v>
      </c>
      <c r="D22" s="179"/>
    </row>
    <row r="23" spans="1:4" ht="12.25" customHeight="1" x14ac:dyDescent="0.35">
      <c r="A23" s="170"/>
      <c r="B23" s="171"/>
      <c r="C23" s="178"/>
      <c r="D23" s="179"/>
    </row>
    <row r="24" spans="1:4" ht="15.5" x14ac:dyDescent="0.35">
      <c r="A24" s="170" t="s">
        <v>54</v>
      </c>
      <c r="B24" s="171"/>
      <c r="C24" s="178">
        <f>H96</f>
        <v>2100</v>
      </c>
      <c r="D24" s="179"/>
    </row>
    <row r="25" spans="1:4" ht="12.25" customHeight="1" x14ac:dyDescent="0.35">
      <c r="A25" s="170"/>
      <c r="B25" s="171"/>
      <c r="C25" s="178"/>
      <c r="D25" s="179"/>
    </row>
    <row r="26" spans="1:4" ht="15.5" x14ac:dyDescent="0.35">
      <c r="A26" s="170" t="s">
        <v>55</v>
      </c>
      <c r="B26" s="171"/>
      <c r="C26" s="262">
        <f>H104</f>
        <v>0</v>
      </c>
      <c r="D26" s="263"/>
    </row>
    <row r="27" spans="1:4" ht="12.25" customHeight="1" x14ac:dyDescent="0.35">
      <c r="A27" s="170"/>
      <c r="B27" s="171"/>
      <c r="C27" s="178"/>
      <c r="D27" s="179"/>
    </row>
    <row r="28" spans="1:4" ht="15.5" x14ac:dyDescent="0.35">
      <c r="A28" s="170" t="s">
        <v>61</v>
      </c>
      <c r="B28" s="171"/>
      <c r="C28" s="262">
        <f>C8+C10+C12+C14+C16+C18+C20+C22+C24+C26</f>
        <v>236988.59</v>
      </c>
      <c r="D28" s="263"/>
    </row>
    <row r="29" spans="1:4" ht="12.25" customHeight="1" x14ac:dyDescent="0.35">
      <c r="A29" s="170"/>
      <c r="B29" s="171"/>
      <c r="C29" s="178"/>
      <c r="D29" s="179"/>
    </row>
    <row r="30" spans="1:4" ht="15.5" x14ac:dyDescent="0.35">
      <c r="A30" s="170" t="s">
        <v>62</v>
      </c>
      <c r="B30" s="171"/>
      <c r="C30" s="262"/>
      <c r="D30" s="263"/>
    </row>
    <row r="31" spans="1:4" ht="15.5" x14ac:dyDescent="0.35">
      <c r="A31" s="331" t="s">
        <v>146</v>
      </c>
      <c r="B31" s="332"/>
      <c r="C31" s="264">
        <f>C28*10%</f>
        <v>23698.859</v>
      </c>
      <c r="D31" s="265"/>
    </row>
    <row r="32" spans="1:4" ht="16" thickBot="1" x14ac:dyDescent="0.4">
      <c r="A32" s="193" t="s">
        <v>58</v>
      </c>
      <c r="B32" s="194"/>
      <c r="C32" s="195">
        <f>C28+C30</f>
        <v>236988.59</v>
      </c>
      <c r="D32" s="196"/>
    </row>
    <row r="33" spans="1:19" ht="7" customHeight="1" x14ac:dyDescent="0.3">
      <c r="A33" s="30"/>
      <c r="B33" s="30"/>
      <c r="C33" s="31"/>
      <c r="D33" s="31"/>
    </row>
    <row r="34" spans="1:19" ht="19" thickBot="1" x14ac:dyDescent="0.5">
      <c r="A34" s="90" t="s">
        <v>8</v>
      </c>
    </row>
    <row r="35" spans="1:19" s="49" customFormat="1" x14ac:dyDescent="0.3">
      <c r="A35" s="197"/>
      <c r="B35" s="198"/>
      <c r="C35" s="199" t="s">
        <v>64</v>
      </c>
      <c r="D35" s="200"/>
      <c r="E35" s="182" t="s">
        <v>65</v>
      </c>
      <c r="F35" s="183"/>
      <c r="G35" s="183"/>
      <c r="H35" s="183"/>
      <c r="I35" s="183"/>
      <c r="J35" s="183"/>
      <c r="K35" s="183"/>
      <c r="L35" s="184"/>
      <c r="M35"/>
      <c r="N35"/>
      <c r="O35"/>
      <c r="P35"/>
      <c r="Q35"/>
      <c r="R35"/>
      <c r="S35"/>
    </row>
    <row r="36" spans="1:19" s="64" customFormat="1" ht="43.5" x14ac:dyDescent="0.35">
      <c r="A36" s="60" t="s">
        <v>66</v>
      </c>
      <c r="B36" s="61" t="s">
        <v>67</v>
      </c>
      <c r="C36" s="61" t="s">
        <v>68</v>
      </c>
      <c r="D36" s="61" t="s">
        <v>69</v>
      </c>
      <c r="E36" s="61" t="s">
        <v>70</v>
      </c>
      <c r="F36" s="62" t="s">
        <v>142</v>
      </c>
      <c r="G36" s="61" t="s">
        <v>72</v>
      </c>
      <c r="H36" s="61" t="s">
        <v>73</v>
      </c>
      <c r="I36" s="61" t="s">
        <v>74</v>
      </c>
      <c r="J36" s="61" t="s">
        <v>75</v>
      </c>
      <c r="K36" s="61" t="s">
        <v>76</v>
      </c>
      <c r="L36" s="63" t="s">
        <v>77</v>
      </c>
      <c r="M36"/>
      <c r="N36"/>
      <c r="O36"/>
      <c r="P36"/>
      <c r="Q36"/>
      <c r="R36"/>
      <c r="S36"/>
    </row>
    <row r="37" spans="1:19" s="69" customFormat="1" ht="14.5" x14ac:dyDescent="0.35">
      <c r="A37" s="65"/>
      <c r="B37" s="66"/>
      <c r="C37" s="66"/>
      <c r="D37" s="66"/>
      <c r="E37" s="66"/>
      <c r="F37" s="67"/>
      <c r="G37" s="66"/>
      <c r="H37" s="66"/>
      <c r="I37" s="66"/>
      <c r="J37" s="66"/>
      <c r="K37" s="66"/>
      <c r="L37" s="68"/>
      <c r="M37"/>
      <c r="N37"/>
      <c r="O37"/>
      <c r="P37"/>
      <c r="Q37"/>
      <c r="R37"/>
      <c r="S37"/>
    </row>
    <row r="38" spans="1:19" s="69" customFormat="1" ht="14.5" x14ac:dyDescent="0.35">
      <c r="A38" s="70" t="s">
        <v>126</v>
      </c>
      <c r="B38" s="71" t="s">
        <v>78</v>
      </c>
      <c r="C38" s="72"/>
      <c r="D38" s="73">
        <v>0.5</v>
      </c>
      <c r="E38" s="72">
        <v>20</v>
      </c>
      <c r="F38" s="74">
        <f>128*D38</f>
        <v>64</v>
      </c>
      <c r="G38" s="75">
        <f>E38*F38</f>
        <v>1280</v>
      </c>
      <c r="H38" s="76">
        <v>12</v>
      </c>
      <c r="I38" s="72">
        <f>G38*H38</f>
        <v>15360</v>
      </c>
      <c r="J38" s="85">
        <v>0.22600000000000001</v>
      </c>
      <c r="K38" s="72">
        <f>I38*J38</f>
        <v>3471.36</v>
      </c>
      <c r="L38" s="77">
        <f>I38+K38</f>
        <v>18831.36</v>
      </c>
      <c r="M38"/>
      <c r="N38"/>
      <c r="O38"/>
      <c r="P38"/>
      <c r="Q38"/>
      <c r="R38"/>
      <c r="S38"/>
    </row>
    <row r="39" spans="1:19" s="69" customFormat="1" ht="14.5" x14ac:dyDescent="0.35">
      <c r="A39" s="70" t="s">
        <v>124</v>
      </c>
      <c r="B39" s="71" t="s">
        <v>78</v>
      </c>
      <c r="C39" s="101">
        <v>175000</v>
      </c>
      <c r="D39" s="73">
        <v>0.5</v>
      </c>
      <c r="E39" s="72"/>
      <c r="F39" s="74"/>
      <c r="G39" s="75">
        <f>(C39*D39)/12</f>
        <v>7291.666666666667</v>
      </c>
      <c r="H39" s="76">
        <v>12</v>
      </c>
      <c r="I39" s="72">
        <f t="shared" ref="I39:I43" si="0">G39*H39</f>
        <v>87500</v>
      </c>
      <c r="J39" s="85">
        <v>0.22600000000000001</v>
      </c>
      <c r="K39" s="72">
        <f t="shared" ref="K39:K43" si="1">I39*J39</f>
        <v>19775</v>
      </c>
      <c r="L39" s="77">
        <f t="shared" ref="L39:L43" si="2">I39+K39</f>
        <v>107275</v>
      </c>
      <c r="M39"/>
      <c r="N39"/>
      <c r="O39"/>
      <c r="P39"/>
      <c r="Q39"/>
      <c r="R39"/>
      <c r="S39"/>
    </row>
    <row r="40" spans="1:19" s="69" customFormat="1" ht="14.5" x14ac:dyDescent="0.35">
      <c r="A40" s="70" t="s">
        <v>123</v>
      </c>
      <c r="B40" s="84" t="s">
        <v>78</v>
      </c>
      <c r="C40" s="101">
        <v>120000</v>
      </c>
      <c r="D40" s="73">
        <v>0.5</v>
      </c>
      <c r="E40" s="72"/>
      <c r="F40" s="74"/>
      <c r="G40" s="75">
        <f>(C40*D40)/12</f>
        <v>5000</v>
      </c>
      <c r="H40" s="76">
        <v>12</v>
      </c>
      <c r="I40" s="72">
        <f t="shared" si="0"/>
        <v>60000</v>
      </c>
      <c r="J40" s="85">
        <v>0.22600000000000001</v>
      </c>
      <c r="K40" s="72">
        <f t="shared" si="1"/>
        <v>13560</v>
      </c>
      <c r="L40" s="77">
        <f t="shared" si="2"/>
        <v>73560</v>
      </c>
      <c r="M40"/>
      <c r="N40"/>
      <c r="O40"/>
      <c r="P40"/>
      <c r="Q40"/>
      <c r="R40"/>
      <c r="S40"/>
    </row>
    <row r="41" spans="1:19" s="69" customFormat="1" ht="14.5" x14ac:dyDescent="0.35">
      <c r="A41" s="70" t="s">
        <v>127</v>
      </c>
      <c r="B41" s="84" t="s">
        <v>78</v>
      </c>
      <c r="C41" s="101"/>
      <c r="D41" s="73">
        <v>0.5</v>
      </c>
      <c r="E41" s="72">
        <v>15</v>
      </c>
      <c r="F41" s="74">
        <f>96*D41</f>
        <v>48</v>
      </c>
      <c r="G41" s="75">
        <f t="shared" ref="G41:G43" si="3">E41*F41</f>
        <v>720</v>
      </c>
      <c r="H41" s="76">
        <v>12</v>
      </c>
      <c r="I41" s="72">
        <f t="shared" si="0"/>
        <v>8640</v>
      </c>
      <c r="J41" s="85">
        <v>0.22600000000000001</v>
      </c>
      <c r="K41" s="72"/>
      <c r="L41" s="77">
        <f t="shared" si="2"/>
        <v>8640</v>
      </c>
      <c r="M41"/>
      <c r="N41"/>
      <c r="O41"/>
      <c r="P41"/>
      <c r="Q41"/>
      <c r="R41"/>
      <c r="S41"/>
    </row>
    <row r="42" spans="1:19" s="69" customFormat="1" ht="14.5" x14ac:dyDescent="0.35">
      <c r="A42" s="70"/>
      <c r="B42" s="84"/>
      <c r="C42" s="101"/>
      <c r="D42" s="73"/>
      <c r="E42" s="72"/>
      <c r="F42" s="74"/>
      <c r="G42" s="75">
        <f t="shared" si="3"/>
        <v>0</v>
      </c>
      <c r="H42" s="76"/>
      <c r="I42" s="72">
        <f t="shared" si="0"/>
        <v>0</v>
      </c>
      <c r="J42" s="85">
        <v>0.22600000000000001</v>
      </c>
      <c r="K42" s="72">
        <f t="shared" si="1"/>
        <v>0</v>
      </c>
      <c r="L42" s="77">
        <f t="shared" si="2"/>
        <v>0</v>
      </c>
      <c r="M42"/>
      <c r="N42"/>
      <c r="O42"/>
      <c r="P42"/>
      <c r="Q42"/>
      <c r="R42"/>
      <c r="S42"/>
    </row>
    <row r="43" spans="1:19" s="69" customFormat="1" ht="14.5" x14ac:dyDescent="0.35">
      <c r="A43" s="70"/>
      <c r="B43" s="71"/>
      <c r="C43" s="101"/>
      <c r="D43" s="73"/>
      <c r="E43" s="72"/>
      <c r="F43" s="74"/>
      <c r="G43" s="75">
        <f t="shared" si="3"/>
        <v>0</v>
      </c>
      <c r="H43" s="76"/>
      <c r="I43" s="72">
        <f t="shared" si="0"/>
        <v>0</v>
      </c>
      <c r="J43" s="85">
        <v>0.22600000000000001</v>
      </c>
      <c r="K43" s="72">
        <f t="shared" si="1"/>
        <v>0</v>
      </c>
      <c r="L43" s="77">
        <f t="shared" si="2"/>
        <v>0</v>
      </c>
      <c r="M43"/>
      <c r="N43"/>
      <c r="O43"/>
      <c r="P43"/>
      <c r="Q43"/>
      <c r="R43"/>
      <c r="S43"/>
    </row>
    <row r="44" spans="1:19" s="69" customFormat="1" ht="15" thickBot="1" x14ac:dyDescent="0.4">
      <c r="A44" s="78" t="s">
        <v>58</v>
      </c>
      <c r="B44" s="320"/>
      <c r="C44" s="320"/>
      <c r="D44" s="320"/>
      <c r="E44" s="320"/>
      <c r="F44" s="321"/>
      <c r="G44" s="320"/>
      <c r="H44" s="320"/>
      <c r="I44" s="79">
        <f>SUM(I38:I43)</f>
        <v>171500</v>
      </c>
      <c r="J44" s="320"/>
      <c r="K44" s="79">
        <f>SUM(K38:K43)</f>
        <v>36806.36</v>
      </c>
      <c r="L44" s="80">
        <f>SUM(L38:L43)</f>
        <v>208306.36</v>
      </c>
      <c r="M44"/>
      <c r="N44"/>
      <c r="O44"/>
      <c r="P44"/>
      <c r="Q44"/>
      <c r="R44"/>
      <c r="S44"/>
    </row>
    <row r="45" spans="1:19" ht="7.5" customHeight="1" x14ac:dyDescent="0.3">
      <c r="A45" s="35"/>
      <c r="B45" s="35"/>
      <c r="C45" s="35"/>
      <c r="D45" s="35"/>
      <c r="E45" s="35"/>
      <c r="F45" s="35"/>
      <c r="G45" s="35"/>
      <c r="H45" s="35"/>
      <c r="I45" s="35"/>
      <c r="J45" s="35"/>
      <c r="K45" s="35"/>
      <c r="L45" s="35"/>
    </row>
    <row r="46" spans="1:19" ht="19" thickBot="1" x14ac:dyDescent="0.5">
      <c r="A46" s="90" t="s">
        <v>79</v>
      </c>
      <c r="B46" s="35"/>
      <c r="C46" s="35"/>
      <c r="D46" s="35"/>
      <c r="E46" s="35"/>
      <c r="F46" s="35"/>
      <c r="G46" s="35"/>
      <c r="H46" s="35"/>
      <c r="I46" s="35"/>
      <c r="J46" s="35"/>
      <c r="K46" s="36"/>
      <c r="L46" s="35"/>
    </row>
    <row r="47" spans="1:19" s="49" customFormat="1" ht="26" x14ac:dyDescent="0.3">
      <c r="A47" s="185" t="s">
        <v>80</v>
      </c>
      <c r="B47" s="186"/>
      <c r="C47" s="168" t="s">
        <v>131</v>
      </c>
      <c r="D47" s="169"/>
      <c r="E47" s="187" t="s">
        <v>114</v>
      </c>
      <c r="F47" s="186"/>
      <c r="G47" s="103" t="s">
        <v>121</v>
      </c>
      <c r="H47" s="187" t="s">
        <v>81</v>
      </c>
      <c r="I47" s="188"/>
      <c r="J47" s="22"/>
      <c r="K47" s="55"/>
      <c r="L47" s="22"/>
      <c r="M47"/>
      <c r="N47"/>
      <c r="O47"/>
      <c r="P47"/>
      <c r="Q47"/>
      <c r="R47"/>
      <c r="S47"/>
    </row>
    <row r="48" spans="1:19" s="49" customFormat="1" x14ac:dyDescent="0.3">
      <c r="A48" s="313"/>
      <c r="B48" s="314"/>
      <c r="C48" s="313"/>
      <c r="D48" s="314"/>
      <c r="E48" s="313"/>
      <c r="F48" s="314"/>
      <c r="G48" s="315"/>
      <c r="H48" s="316"/>
      <c r="I48" s="317"/>
      <c r="J48" s="22"/>
      <c r="K48" s="55"/>
      <c r="L48" s="22"/>
      <c r="M48"/>
      <c r="N48"/>
      <c r="O48"/>
      <c r="P48"/>
      <c r="Q48"/>
      <c r="R48"/>
      <c r="S48"/>
    </row>
    <row r="49" spans="1:19" s="49" customFormat="1" ht="14.5" x14ac:dyDescent="0.35">
      <c r="A49" s="266" t="s">
        <v>113</v>
      </c>
      <c r="B49" s="267"/>
      <c r="C49" s="268">
        <v>1.5</v>
      </c>
      <c r="D49" s="267"/>
      <c r="E49" s="275">
        <v>25</v>
      </c>
      <c r="F49" s="276"/>
      <c r="G49" s="105">
        <f>C49*12</f>
        <v>18</v>
      </c>
      <c r="H49" s="271">
        <f>E49*G49</f>
        <v>450</v>
      </c>
      <c r="I49" s="272"/>
      <c r="J49" s="22"/>
      <c r="K49" s="55"/>
      <c r="L49" s="22"/>
      <c r="M49"/>
      <c r="N49"/>
      <c r="O49"/>
      <c r="P49"/>
      <c r="Q49"/>
      <c r="R49"/>
      <c r="S49"/>
    </row>
    <row r="50" spans="1:19" ht="14.5" x14ac:dyDescent="0.35">
      <c r="A50" s="266"/>
      <c r="B50" s="267"/>
      <c r="C50" s="268"/>
      <c r="D50" s="267"/>
      <c r="E50" s="275"/>
      <c r="F50" s="276"/>
      <c r="G50" s="76"/>
      <c r="H50" s="273">
        <f>E50*G50</f>
        <v>0</v>
      </c>
      <c r="I50" s="274"/>
      <c r="J50" s="35"/>
      <c r="K50" s="36"/>
      <c r="L50" s="35"/>
    </row>
    <row r="51" spans="1:19" ht="14.5" x14ac:dyDescent="0.35">
      <c r="A51" s="266"/>
      <c r="B51" s="267"/>
      <c r="C51" s="268"/>
      <c r="D51" s="267"/>
      <c r="E51" s="275"/>
      <c r="F51" s="276"/>
      <c r="G51" s="76"/>
      <c r="H51" s="273">
        <f>E51*G51</f>
        <v>0</v>
      </c>
      <c r="I51" s="274"/>
      <c r="J51" s="35"/>
      <c r="K51" s="35"/>
      <c r="L51" s="35"/>
    </row>
    <row r="52" spans="1:19" ht="15" thickBot="1" x14ac:dyDescent="0.4">
      <c r="A52" s="334" t="s">
        <v>58</v>
      </c>
      <c r="B52" s="335"/>
      <c r="C52" s="343"/>
      <c r="D52" s="344"/>
      <c r="E52" s="343"/>
      <c r="F52" s="344"/>
      <c r="G52" s="345"/>
      <c r="H52" s="302">
        <f>SUM(H49:I51)</f>
        <v>450</v>
      </c>
      <c r="I52" s="303"/>
      <c r="J52" s="35"/>
      <c r="K52" s="35"/>
      <c r="L52" s="35"/>
    </row>
    <row r="53" spans="1:19" ht="7.5" customHeight="1" x14ac:dyDescent="0.3">
      <c r="A53" s="35"/>
      <c r="B53" s="35"/>
      <c r="C53" s="35"/>
      <c r="D53" s="37"/>
      <c r="E53" s="35"/>
      <c r="F53" s="35"/>
      <c r="G53" s="35"/>
      <c r="H53" s="35"/>
      <c r="I53" s="35"/>
      <c r="J53" s="35"/>
      <c r="K53" s="35"/>
      <c r="L53" s="35"/>
    </row>
    <row r="54" spans="1:19" s="49" customFormat="1" ht="19" thickBot="1" x14ac:dyDescent="0.5">
      <c r="A54" s="90" t="s">
        <v>82</v>
      </c>
      <c r="B54" s="22"/>
      <c r="C54" s="22"/>
      <c r="D54" s="40"/>
      <c r="E54" s="22"/>
      <c r="F54" s="22"/>
      <c r="G54" s="22"/>
      <c r="H54" s="22"/>
      <c r="I54" s="22"/>
      <c r="J54" s="22"/>
      <c r="K54" s="22"/>
      <c r="L54" s="22"/>
      <c r="M54"/>
      <c r="N54"/>
      <c r="O54"/>
      <c r="P54"/>
      <c r="Q54"/>
      <c r="R54"/>
      <c r="S54"/>
    </row>
    <row r="55" spans="1:19" s="49" customFormat="1" ht="26" x14ac:dyDescent="0.3">
      <c r="A55" s="57" t="s">
        <v>83</v>
      </c>
      <c r="B55" s="95" t="s">
        <v>67</v>
      </c>
      <c r="C55" s="168" t="s">
        <v>131</v>
      </c>
      <c r="D55" s="169"/>
      <c r="E55" s="187" t="s">
        <v>114</v>
      </c>
      <c r="F55" s="186"/>
      <c r="G55" s="103" t="s">
        <v>121</v>
      </c>
      <c r="H55" s="187" t="s">
        <v>81</v>
      </c>
      <c r="I55" s="188"/>
      <c r="J55" s="30"/>
      <c r="K55" s="30"/>
      <c r="L55" s="30"/>
      <c r="M55"/>
      <c r="N55"/>
      <c r="O55"/>
      <c r="P55"/>
      <c r="Q55"/>
      <c r="R55"/>
      <c r="S55"/>
    </row>
    <row r="56" spans="1:19" s="49" customFormat="1" x14ac:dyDescent="0.3">
      <c r="A56" s="50"/>
      <c r="B56" s="51"/>
      <c r="C56" s="58"/>
      <c r="D56" s="59"/>
      <c r="E56" s="58"/>
      <c r="F56" s="52"/>
      <c r="G56" s="51"/>
      <c r="H56" s="58"/>
      <c r="I56" s="92"/>
      <c r="J56" s="22"/>
      <c r="K56" s="22"/>
      <c r="L56" s="22"/>
      <c r="M56"/>
      <c r="N56"/>
      <c r="O56"/>
      <c r="P56"/>
      <c r="Q56"/>
      <c r="R56"/>
      <c r="S56"/>
    </row>
    <row r="57" spans="1:19" s="49" customFormat="1" ht="14.5" x14ac:dyDescent="0.35">
      <c r="A57" s="70" t="s">
        <v>17</v>
      </c>
      <c r="B57" s="76" t="s">
        <v>78</v>
      </c>
      <c r="C57" s="268">
        <v>0.25</v>
      </c>
      <c r="D57" s="267"/>
      <c r="E57" s="275">
        <f>1500</f>
        <v>1500</v>
      </c>
      <c r="F57" s="276"/>
      <c r="G57" s="71">
        <v>12</v>
      </c>
      <c r="H57" s="271">
        <f>(E57*G57)*C57</f>
        <v>4500</v>
      </c>
      <c r="I57" s="272"/>
      <c r="J57" s="112"/>
      <c r="K57" s="22"/>
      <c r="L57" s="22"/>
      <c r="M57"/>
      <c r="N57"/>
      <c r="O57"/>
      <c r="P57"/>
      <c r="Q57"/>
      <c r="R57"/>
      <c r="S57"/>
    </row>
    <row r="58" spans="1:19" s="49" customFormat="1" ht="14.5" x14ac:dyDescent="0.35">
      <c r="A58" s="277"/>
      <c r="B58" s="278"/>
      <c r="C58" s="278"/>
      <c r="D58" s="278"/>
      <c r="E58" s="278"/>
      <c r="F58" s="278"/>
      <c r="G58" s="278"/>
      <c r="H58" s="278"/>
      <c r="I58" s="279"/>
      <c r="J58" s="22"/>
      <c r="K58" s="22"/>
      <c r="L58" s="22"/>
      <c r="M58"/>
      <c r="N58"/>
      <c r="O58"/>
      <c r="P58"/>
      <c r="Q58"/>
      <c r="R58"/>
      <c r="S58"/>
    </row>
    <row r="59" spans="1:19" s="49" customFormat="1" ht="14.5" x14ac:dyDescent="0.35">
      <c r="A59" s="70" t="s">
        <v>84</v>
      </c>
      <c r="B59" s="76" t="s">
        <v>78</v>
      </c>
      <c r="C59" s="268">
        <v>0.25</v>
      </c>
      <c r="D59" s="267"/>
      <c r="E59" s="275">
        <v>585</v>
      </c>
      <c r="F59" s="276"/>
      <c r="G59" s="71">
        <v>12</v>
      </c>
      <c r="H59" s="271">
        <f>(E59*G59)*C59</f>
        <v>1755</v>
      </c>
      <c r="I59" s="272"/>
      <c r="J59" s="22"/>
      <c r="K59" s="22"/>
      <c r="L59" s="22"/>
      <c r="M59"/>
      <c r="N59"/>
      <c r="O59"/>
      <c r="P59"/>
      <c r="Q59"/>
      <c r="R59"/>
      <c r="S59"/>
    </row>
    <row r="60" spans="1:19" s="49" customFormat="1" ht="15" thickBot="1" x14ac:dyDescent="0.4">
      <c r="A60" s="78" t="s">
        <v>58</v>
      </c>
      <c r="B60" s="320"/>
      <c r="C60" s="346"/>
      <c r="D60" s="347"/>
      <c r="E60" s="346"/>
      <c r="F60" s="321"/>
      <c r="G60" s="320"/>
      <c r="H60" s="302">
        <f>H57+H59</f>
        <v>6255</v>
      </c>
      <c r="I60" s="303"/>
      <c r="J60" s="296"/>
      <c r="K60" s="297"/>
      <c r="L60" s="297"/>
      <c r="M60"/>
      <c r="N60"/>
      <c r="O60"/>
      <c r="P60"/>
      <c r="Q60"/>
      <c r="R60"/>
      <c r="S60"/>
    </row>
    <row r="61" spans="1:19" ht="7.5" customHeight="1" x14ac:dyDescent="0.3">
      <c r="D61" s="40"/>
    </row>
    <row r="62" spans="1:19" s="22" customFormat="1" ht="19" thickBot="1" x14ac:dyDescent="0.5">
      <c r="A62" s="90" t="s">
        <v>85</v>
      </c>
      <c r="D62" s="40"/>
      <c r="M62"/>
      <c r="N62"/>
      <c r="O62"/>
      <c r="P62"/>
      <c r="Q62"/>
      <c r="R62"/>
      <c r="S62"/>
    </row>
    <row r="63" spans="1:19" s="22" customFormat="1" ht="26" x14ac:dyDescent="0.3">
      <c r="A63" s="284" t="s">
        <v>80</v>
      </c>
      <c r="B63" s="285"/>
      <c r="C63" s="168" t="s">
        <v>131</v>
      </c>
      <c r="D63" s="169"/>
      <c r="E63" s="187" t="s">
        <v>114</v>
      </c>
      <c r="F63" s="186"/>
      <c r="G63" s="103" t="s">
        <v>121</v>
      </c>
      <c r="H63" s="292" t="s">
        <v>81</v>
      </c>
      <c r="I63" s="293"/>
      <c r="M63"/>
      <c r="N63"/>
      <c r="O63"/>
      <c r="P63"/>
      <c r="Q63"/>
      <c r="R63"/>
      <c r="S63"/>
    </row>
    <row r="64" spans="1:19" s="22" customFormat="1" x14ac:dyDescent="0.3">
      <c r="A64" s="158"/>
      <c r="B64" s="52"/>
      <c r="C64" s="58"/>
      <c r="D64" s="59"/>
      <c r="E64" s="58"/>
      <c r="F64" s="52"/>
      <c r="G64" s="51"/>
      <c r="H64" s="58"/>
      <c r="I64" s="92"/>
      <c r="M64"/>
      <c r="N64"/>
      <c r="O64"/>
      <c r="P64"/>
      <c r="Q64"/>
      <c r="R64"/>
      <c r="S64"/>
    </row>
    <row r="65" spans="1:19" s="22" customFormat="1" ht="14.5" x14ac:dyDescent="0.35">
      <c r="A65" s="266" t="s">
        <v>133</v>
      </c>
      <c r="B65" s="267"/>
      <c r="C65" s="268">
        <v>5</v>
      </c>
      <c r="D65" s="267"/>
      <c r="E65" s="275">
        <v>45</v>
      </c>
      <c r="F65" s="276"/>
      <c r="G65" s="106">
        <v>12</v>
      </c>
      <c r="H65" s="271">
        <f>C65*E65*G65</f>
        <v>2700</v>
      </c>
      <c r="I65" s="272"/>
      <c r="M65"/>
      <c r="N65"/>
      <c r="O65"/>
      <c r="P65"/>
      <c r="Q65"/>
      <c r="R65"/>
      <c r="S65"/>
    </row>
    <row r="66" spans="1:19" s="22" customFormat="1" ht="14.5" x14ac:dyDescent="0.35">
      <c r="A66" s="286"/>
      <c r="B66" s="287"/>
      <c r="C66" s="268"/>
      <c r="D66" s="267"/>
      <c r="E66" s="268"/>
      <c r="F66" s="267"/>
      <c r="G66" s="108"/>
      <c r="H66" s="273">
        <f>E66*G66</f>
        <v>0</v>
      </c>
      <c r="I66" s="274"/>
      <c r="M66"/>
      <c r="N66"/>
      <c r="O66"/>
      <c r="P66"/>
      <c r="Q66"/>
      <c r="R66"/>
      <c r="S66"/>
    </row>
    <row r="67" spans="1:19" s="22" customFormat="1" ht="15" thickBot="1" x14ac:dyDescent="0.4">
      <c r="A67" s="334" t="s">
        <v>58</v>
      </c>
      <c r="B67" s="335"/>
      <c r="C67" s="346"/>
      <c r="D67" s="347"/>
      <c r="E67" s="346"/>
      <c r="F67" s="321"/>
      <c r="G67" s="320"/>
      <c r="H67" s="338">
        <f>SUM(H65:I66)</f>
        <v>2700</v>
      </c>
      <c r="I67" s="339"/>
      <c r="M67"/>
      <c r="N67"/>
      <c r="O67"/>
      <c r="P67"/>
      <c r="Q67"/>
      <c r="R67"/>
      <c r="S67"/>
    </row>
    <row r="68" spans="1:19" s="22" customFormat="1" ht="7.5" customHeight="1" x14ac:dyDescent="0.3">
      <c r="A68" s="39"/>
      <c r="B68" s="35"/>
      <c r="C68" s="35"/>
      <c r="D68" s="37"/>
      <c r="E68" s="35"/>
      <c r="F68" s="35"/>
      <c r="G68" s="35"/>
      <c r="H68" s="35"/>
      <c r="I68" s="42"/>
      <c r="M68"/>
      <c r="N68"/>
      <c r="O68"/>
      <c r="P68"/>
      <c r="Q68"/>
      <c r="R68"/>
      <c r="S68"/>
    </row>
    <row r="69" spans="1:19" s="22" customFormat="1" ht="19" thickBot="1" x14ac:dyDescent="0.5">
      <c r="A69" s="90" t="s">
        <v>86</v>
      </c>
      <c r="B69" s="35"/>
      <c r="C69" s="35"/>
      <c r="D69" s="35"/>
      <c r="E69" s="35"/>
      <c r="F69" s="35"/>
      <c r="G69" s="35"/>
      <c r="H69" s="35"/>
      <c r="I69" s="35"/>
      <c r="M69"/>
      <c r="N69"/>
      <c r="O69"/>
      <c r="P69"/>
      <c r="Q69"/>
      <c r="R69"/>
      <c r="S69"/>
    </row>
    <row r="70" spans="1:19" s="22" customFormat="1" ht="26" x14ac:dyDescent="0.3">
      <c r="A70" s="38" t="s">
        <v>80</v>
      </c>
      <c r="B70" s="94" t="s">
        <v>67</v>
      </c>
      <c r="C70" s="168" t="s">
        <v>131</v>
      </c>
      <c r="D70" s="169"/>
      <c r="E70" s="187" t="s">
        <v>114</v>
      </c>
      <c r="F70" s="186"/>
      <c r="G70" s="103" t="s">
        <v>121</v>
      </c>
      <c r="H70" s="292" t="s">
        <v>81</v>
      </c>
      <c r="I70" s="293"/>
      <c r="M70"/>
      <c r="N70"/>
      <c r="O70"/>
      <c r="P70"/>
      <c r="Q70"/>
      <c r="R70"/>
      <c r="S70"/>
    </row>
    <row r="71" spans="1:19" s="22" customFormat="1" x14ac:dyDescent="0.3">
      <c r="A71" s="158"/>
      <c r="B71" s="51"/>
      <c r="C71" s="58"/>
      <c r="D71" s="59"/>
      <c r="E71" s="58"/>
      <c r="F71" s="52"/>
      <c r="G71" s="51"/>
      <c r="H71" s="58"/>
      <c r="I71" s="92"/>
      <c r="M71"/>
      <c r="N71"/>
      <c r="O71"/>
      <c r="P71"/>
      <c r="Q71"/>
      <c r="R71"/>
      <c r="S71"/>
    </row>
    <row r="72" spans="1:19" s="22" customFormat="1" ht="14.5" x14ac:dyDescent="0.35">
      <c r="A72" s="70" t="s">
        <v>132</v>
      </c>
      <c r="B72" s="76"/>
      <c r="C72" s="268"/>
      <c r="D72" s="267"/>
      <c r="E72" s="268">
        <v>377.23</v>
      </c>
      <c r="F72" s="267"/>
      <c r="G72" s="71">
        <v>1</v>
      </c>
      <c r="H72" s="273">
        <f>E72*G72</f>
        <v>377.23</v>
      </c>
      <c r="I72" s="274"/>
      <c r="M72"/>
      <c r="N72"/>
      <c r="O72"/>
      <c r="P72"/>
      <c r="Q72"/>
      <c r="R72"/>
      <c r="S72"/>
    </row>
    <row r="73" spans="1:19" s="22" customFormat="1" ht="14.5" x14ac:dyDescent="0.35">
      <c r="A73" s="70"/>
      <c r="B73" s="76"/>
      <c r="C73" s="268"/>
      <c r="D73" s="267"/>
      <c r="E73" s="268"/>
      <c r="F73" s="267"/>
      <c r="G73" s="71"/>
      <c r="H73" s="273"/>
      <c r="I73" s="274"/>
      <c r="M73"/>
      <c r="N73"/>
      <c r="O73"/>
      <c r="P73"/>
      <c r="Q73"/>
      <c r="R73"/>
      <c r="S73"/>
    </row>
    <row r="74" spans="1:19" s="22" customFormat="1" ht="15" thickBot="1" x14ac:dyDescent="0.4">
      <c r="A74" s="78" t="s">
        <v>58</v>
      </c>
      <c r="B74" s="320"/>
      <c r="C74" s="346"/>
      <c r="D74" s="347"/>
      <c r="E74" s="346"/>
      <c r="F74" s="321"/>
      <c r="G74" s="320"/>
      <c r="H74" s="302">
        <f>SUM(H72:I73)</f>
        <v>377.23</v>
      </c>
      <c r="I74" s="303"/>
      <c r="M74"/>
      <c r="N74"/>
      <c r="O74"/>
      <c r="P74"/>
      <c r="Q74"/>
      <c r="R74"/>
      <c r="S74"/>
    </row>
    <row r="75" spans="1:19" ht="7.5" customHeight="1" x14ac:dyDescent="0.3"/>
    <row r="76" spans="1:19" s="22" customFormat="1" ht="19" thickBot="1" x14ac:dyDescent="0.5">
      <c r="A76" s="90" t="s">
        <v>87</v>
      </c>
      <c r="B76" s="35"/>
      <c r="C76" s="35"/>
      <c r="D76" s="35"/>
      <c r="E76" s="35"/>
      <c r="F76" s="35"/>
      <c r="G76" s="35"/>
      <c r="H76" s="35"/>
      <c r="I76" s="35"/>
      <c r="M76"/>
      <c r="N76"/>
      <c r="O76"/>
      <c r="P76"/>
      <c r="Q76"/>
      <c r="R76"/>
      <c r="S76"/>
    </row>
    <row r="77" spans="1:19" ht="26" x14ac:dyDescent="0.3">
      <c r="A77" s="38" t="s">
        <v>80</v>
      </c>
      <c r="B77" s="94" t="s">
        <v>67</v>
      </c>
      <c r="C77" s="168" t="s">
        <v>131</v>
      </c>
      <c r="D77" s="169"/>
      <c r="E77" s="187" t="s">
        <v>114</v>
      </c>
      <c r="F77" s="186"/>
      <c r="G77" s="103" t="s">
        <v>121</v>
      </c>
      <c r="H77" s="292" t="s">
        <v>81</v>
      </c>
      <c r="I77" s="293"/>
    </row>
    <row r="78" spans="1:19" x14ac:dyDescent="0.3">
      <c r="A78" s="158"/>
      <c r="B78" s="51"/>
      <c r="C78" s="58"/>
      <c r="D78" s="59"/>
      <c r="E78" s="58"/>
      <c r="F78" s="52"/>
      <c r="G78" s="51"/>
      <c r="H78" s="58"/>
      <c r="I78" s="92"/>
    </row>
    <row r="79" spans="1:19" ht="14.5" x14ac:dyDescent="0.35">
      <c r="A79" s="70"/>
      <c r="B79" s="71"/>
      <c r="C79" s="268"/>
      <c r="D79" s="267"/>
      <c r="E79" s="268"/>
      <c r="F79" s="267"/>
      <c r="G79" s="71"/>
      <c r="H79" s="273">
        <f>E79*G79</f>
        <v>0</v>
      </c>
      <c r="I79" s="274"/>
    </row>
    <row r="80" spans="1:19" ht="14.5" x14ac:dyDescent="0.35">
      <c r="A80" s="70"/>
      <c r="B80" s="71"/>
      <c r="C80" s="268"/>
      <c r="D80" s="267"/>
      <c r="E80" s="268"/>
      <c r="F80" s="267"/>
      <c r="G80" s="71"/>
      <c r="H80" s="273">
        <f>E80*G80</f>
        <v>0</v>
      </c>
      <c r="I80" s="274"/>
    </row>
    <row r="81" spans="1:19" ht="15" thickBot="1" x14ac:dyDescent="0.4">
      <c r="A81" s="78" t="s">
        <v>58</v>
      </c>
      <c r="B81" s="320"/>
      <c r="C81" s="346"/>
      <c r="D81" s="347"/>
      <c r="E81" s="346"/>
      <c r="F81" s="321"/>
      <c r="G81" s="320"/>
      <c r="H81" s="302">
        <f>SUM(H79:I80)</f>
        <v>0</v>
      </c>
      <c r="I81" s="303"/>
    </row>
    <row r="82" spans="1:19" ht="7.5" customHeight="1" x14ac:dyDescent="0.3"/>
    <row r="83" spans="1:19" ht="19" thickBot="1" x14ac:dyDescent="0.5">
      <c r="A83" s="90" t="s">
        <v>88</v>
      </c>
      <c r="B83" s="35"/>
      <c r="C83" s="35"/>
      <c r="D83" s="35"/>
      <c r="E83" s="35"/>
      <c r="F83" s="35"/>
      <c r="G83" s="35"/>
      <c r="H83" s="35"/>
      <c r="I83" s="35"/>
    </row>
    <row r="84" spans="1:19" ht="26" x14ac:dyDescent="0.3">
      <c r="A84" s="38" t="s">
        <v>80</v>
      </c>
      <c r="B84" s="94" t="s">
        <v>67</v>
      </c>
      <c r="C84" s="168" t="s">
        <v>131</v>
      </c>
      <c r="D84" s="169"/>
      <c r="E84" s="187" t="s">
        <v>114</v>
      </c>
      <c r="F84" s="186"/>
      <c r="G84" s="103" t="s">
        <v>121</v>
      </c>
      <c r="H84" s="292" t="s">
        <v>81</v>
      </c>
      <c r="I84" s="293"/>
    </row>
    <row r="85" spans="1:19" x14ac:dyDescent="0.3">
      <c r="A85" s="158"/>
      <c r="B85" s="51"/>
      <c r="C85" s="58"/>
      <c r="D85" s="59"/>
      <c r="E85" s="58"/>
      <c r="F85" s="52"/>
      <c r="G85" s="51"/>
      <c r="H85" s="58"/>
      <c r="I85" s="92"/>
    </row>
    <row r="86" spans="1:19" ht="14.5" x14ac:dyDescent="0.35">
      <c r="A86" s="104" t="s">
        <v>129</v>
      </c>
      <c r="B86" s="71" t="s">
        <v>122</v>
      </c>
      <c r="C86" s="268">
        <v>50</v>
      </c>
      <c r="D86" s="267"/>
      <c r="E86" s="268">
        <v>10</v>
      </c>
      <c r="F86" s="267"/>
      <c r="G86" s="74">
        <v>12</v>
      </c>
      <c r="H86" s="271">
        <f>C86*E86*G86</f>
        <v>6000</v>
      </c>
      <c r="I86" s="272"/>
    </row>
    <row r="87" spans="1:19" ht="14.5" x14ac:dyDescent="0.35">
      <c r="A87" s="70" t="s">
        <v>130</v>
      </c>
      <c r="B87" s="71" t="s">
        <v>122</v>
      </c>
      <c r="C87" s="268">
        <v>30</v>
      </c>
      <c r="D87" s="267"/>
      <c r="E87" s="268">
        <v>30</v>
      </c>
      <c r="F87" s="267"/>
      <c r="G87" s="71">
        <v>12</v>
      </c>
      <c r="H87" s="273">
        <f>C87*E87*G87</f>
        <v>10800</v>
      </c>
      <c r="I87" s="274"/>
    </row>
    <row r="88" spans="1:19" ht="15" thickBot="1" x14ac:dyDescent="0.4">
      <c r="A88" s="78" t="s">
        <v>58</v>
      </c>
      <c r="B88" s="320"/>
      <c r="C88" s="346"/>
      <c r="D88" s="347"/>
      <c r="E88" s="346"/>
      <c r="F88" s="321"/>
      <c r="G88" s="320"/>
      <c r="H88" s="302">
        <f>SUM(H86:I87)</f>
        <v>16800</v>
      </c>
      <c r="I88" s="303"/>
    </row>
    <row r="89" spans="1:19" ht="7.5" customHeight="1" x14ac:dyDescent="0.3"/>
    <row r="90" spans="1:19" ht="19" thickBot="1" x14ac:dyDescent="0.5">
      <c r="A90" s="90" t="s">
        <v>89</v>
      </c>
      <c r="D90" s="40"/>
    </row>
    <row r="91" spans="1:19" ht="26" x14ac:dyDescent="0.3">
      <c r="A91" s="38" t="s">
        <v>80</v>
      </c>
      <c r="B91" s="94" t="s">
        <v>67</v>
      </c>
      <c r="C91" s="168" t="s">
        <v>131</v>
      </c>
      <c r="D91" s="169"/>
      <c r="E91" s="187" t="s">
        <v>114</v>
      </c>
      <c r="F91" s="186"/>
      <c r="G91" s="103" t="s">
        <v>121</v>
      </c>
      <c r="H91" s="292" t="s">
        <v>81</v>
      </c>
      <c r="I91" s="293"/>
    </row>
    <row r="92" spans="1:19" s="22" customFormat="1" x14ac:dyDescent="0.3">
      <c r="A92" s="158"/>
      <c r="B92" s="51"/>
      <c r="C92" s="58"/>
      <c r="D92" s="59"/>
      <c r="E92" s="58"/>
      <c r="F92" s="52"/>
      <c r="G92" s="51"/>
      <c r="H92" s="58"/>
      <c r="I92" s="92"/>
      <c r="M92"/>
      <c r="N92"/>
      <c r="O92"/>
      <c r="P92"/>
      <c r="Q92"/>
      <c r="R92"/>
      <c r="S92"/>
    </row>
    <row r="93" spans="1:19" s="22" customFormat="1" ht="14.5" x14ac:dyDescent="0.35">
      <c r="A93" s="70" t="s">
        <v>115</v>
      </c>
      <c r="B93" s="107" t="s">
        <v>78</v>
      </c>
      <c r="C93" s="268">
        <v>0.35</v>
      </c>
      <c r="D93" s="267"/>
      <c r="E93" s="268">
        <f>500</f>
        <v>500</v>
      </c>
      <c r="F93" s="267"/>
      <c r="G93" s="71">
        <v>12</v>
      </c>
      <c r="H93" s="271">
        <f>(E93*G93)*C93</f>
        <v>2100</v>
      </c>
      <c r="I93" s="272"/>
      <c r="M93"/>
      <c r="N93"/>
      <c r="O93"/>
      <c r="P93"/>
      <c r="Q93"/>
      <c r="R93"/>
      <c r="S93"/>
    </row>
    <row r="94" spans="1:19" s="22" customFormat="1" ht="14.5" x14ac:dyDescent="0.35">
      <c r="A94" s="70"/>
      <c r="B94" s="107"/>
      <c r="C94" s="268"/>
      <c r="D94" s="267"/>
      <c r="E94" s="268"/>
      <c r="F94" s="267"/>
      <c r="G94" s="71"/>
      <c r="H94" s="273">
        <f t="shared" ref="H94:H95" si="4">E94*G94</f>
        <v>0</v>
      </c>
      <c r="I94" s="274"/>
      <c r="M94"/>
      <c r="N94"/>
      <c r="O94"/>
      <c r="P94"/>
      <c r="Q94"/>
      <c r="R94"/>
      <c r="S94"/>
    </row>
    <row r="95" spans="1:19" s="22" customFormat="1" ht="14.5" x14ac:dyDescent="0.35">
      <c r="A95" s="70"/>
      <c r="B95" s="107"/>
      <c r="C95" s="268"/>
      <c r="D95" s="267"/>
      <c r="E95" s="268"/>
      <c r="F95" s="267"/>
      <c r="G95" s="71"/>
      <c r="H95" s="273">
        <f t="shared" si="4"/>
        <v>0</v>
      </c>
      <c r="I95" s="274"/>
      <c r="M95"/>
      <c r="N95"/>
      <c r="O95"/>
      <c r="P95"/>
      <c r="Q95"/>
      <c r="R95"/>
      <c r="S95"/>
    </row>
    <row r="96" spans="1:19" s="22" customFormat="1" ht="15" thickBot="1" x14ac:dyDescent="0.4">
      <c r="A96" s="78" t="s">
        <v>58</v>
      </c>
      <c r="B96" s="320"/>
      <c r="C96" s="346"/>
      <c r="D96" s="347"/>
      <c r="E96" s="346"/>
      <c r="F96" s="321"/>
      <c r="G96" s="320"/>
      <c r="H96" s="302">
        <f>SUM(H93:I95)</f>
        <v>2100</v>
      </c>
      <c r="I96" s="303"/>
      <c r="M96"/>
      <c r="N96"/>
      <c r="O96"/>
      <c r="P96"/>
      <c r="Q96"/>
      <c r="R96"/>
      <c r="S96"/>
    </row>
    <row r="97" spans="1:19" ht="7.5" customHeight="1" x14ac:dyDescent="0.3"/>
    <row r="98" spans="1:19" s="22" customFormat="1" ht="19" thickBot="1" x14ac:dyDescent="0.5">
      <c r="A98" s="90" t="s">
        <v>90</v>
      </c>
      <c r="M98"/>
      <c r="N98"/>
      <c r="O98"/>
      <c r="P98"/>
      <c r="Q98"/>
      <c r="R98"/>
      <c r="S98"/>
    </row>
    <row r="99" spans="1:19" s="22" customFormat="1" ht="26" x14ac:dyDescent="0.3">
      <c r="A99" s="284" t="s">
        <v>80</v>
      </c>
      <c r="B99" s="285"/>
      <c r="C99" s="168" t="s">
        <v>131</v>
      </c>
      <c r="D99" s="169"/>
      <c r="E99" s="187" t="s">
        <v>114</v>
      </c>
      <c r="F99" s="186"/>
      <c r="G99" s="103" t="s">
        <v>121</v>
      </c>
      <c r="H99" s="292" t="s">
        <v>81</v>
      </c>
      <c r="I99" s="293"/>
      <c r="M99"/>
      <c r="N99"/>
      <c r="O99"/>
      <c r="P99"/>
      <c r="Q99"/>
      <c r="R99"/>
      <c r="S99"/>
    </row>
    <row r="100" spans="1:19" s="22" customFormat="1" x14ac:dyDescent="0.3">
      <c r="A100" s="158"/>
      <c r="B100" s="52"/>
      <c r="C100" s="58"/>
      <c r="D100" s="59"/>
      <c r="E100" s="58"/>
      <c r="F100" s="52"/>
      <c r="G100" s="51"/>
      <c r="H100" s="58"/>
      <c r="I100" s="92"/>
      <c r="M100"/>
      <c r="N100"/>
      <c r="O100"/>
      <c r="P100"/>
      <c r="Q100"/>
      <c r="R100"/>
      <c r="S100"/>
    </row>
    <row r="101" spans="1:19" s="22" customFormat="1" ht="14.5" x14ac:dyDescent="0.35">
      <c r="A101" s="266"/>
      <c r="B101" s="267"/>
      <c r="C101" s="268"/>
      <c r="D101" s="267"/>
      <c r="E101" s="268"/>
      <c r="F101" s="267"/>
      <c r="G101" s="71"/>
      <c r="H101" s="273">
        <f>E101*G101</f>
        <v>0</v>
      </c>
      <c r="I101" s="274"/>
      <c r="M101"/>
      <c r="N101"/>
      <c r="O101"/>
      <c r="P101"/>
      <c r="Q101"/>
      <c r="R101"/>
      <c r="S101"/>
    </row>
    <row r="102" spans="1:19" s="22" customFormat="1" ht="14.5" x14ac:dyDescent="0.35">
      <c r="A102" s="290"/>
      <c r="B102" s="291"/>
      <c r="C102" s="268"/>
      <c r="D102" s="267"/>
      <c r="E102" s="268"/>
      <c r="F102" s="267"/>
      <c r="G102" s="71"/>
      <c r="H102" s="273">
        <f>E102*G102</f>
        <v>0</v>
      </c>
      <c r="I102" s="274"/>
      <c r="M102"/>
      <c r="N102"/>
      <c r="O102"/>
      <c r="P102"/>
      <c r="Q102"/>
      <c r="R102"/>
      <c r="S102"/>
    </row>
    <row r="103" spans="1:19" s="22" customFormat="1" ht="14.5" x14ac:dyDescent="0.35">
      <c r="A103" s="266"/>
      <c r="B103" s="267"/>
      <c r="C103" s="268"/>
      <c r="D103" s="267"/>
      <c r="E103" s="268"/>
      <c r="F103" s="267"/>
      <c r="G103" s="71"/>
      <c r="H103" s="273">
        <f>E103*G103</f>
        <v>0</v>
      </c>
      <c r="I103" s="274"/>
      <c r="M103"/>
      <c r="N103"/>
      <c r="O103"/>
      <c r="P103"/>
      <c r="Q103"/>
      <c r="R103"/>
      <c r="S103"/>
    </row>
    <row r="104" spans="1:19" s="22" customFormat="1" ht="15" thickBot="1" x14ac:dyDescent="0.4">
      <c r="A104" s="334" t="s">
        <v>58</v>
      </c>
      <c r="B104" s="335"/>
      <c r="C104" s="346"/>
      <c r="D104" s="347"/>
      <c r="E104" s="346"/>
      <c r="F104" s="321"/>
      <c r="G104" s="320"/>
      <c r="H104" s="302">
        <f>SUM(H101:I103)</f>
        <v>0</v>
      </c>
      <c r="I104" s="303"/>
      <c r="M104"/>
      <c r="N104"/>
      <c r="O104"/>
      <c r="P104"/>
      <c r="Q104"/>
      <c r="R104"/>
      <c r="S104"/>
    </row>
    <row r="105" spans="1:19" s="22" customFormat="1" ht="7.5" customHeight="1" x14ac:dyDescent="0.3">
      <c r="A105" s="39"/>
      <c r="B105" s="35"/>
      <c r="C105" s="35"/>
      <c r="D105" s="35"/>
      <c r="E105" s="35"/>
      <c r="F105" s="35"/>
      <c r="G105" s="35"/>
      <c r="H105" s="35"/>
      <c r="I105" s="44"/>
      <c r="M105"/>
      <c r="N105"/>
      <c r="O105"/>
      <c r="P105"/>
      <c r="Q105"/>
      <c r="R105"/>
      <c r="S105"/>
    </row>
    <row r="106" spans="1:19" s="22" customFormat="1" ht="19" thickBot="1" x14ac:dyDescent="0.5">
      <c r="A106" s="45" t="s">
        <v>41</v>
      </c>
      <c r="B106" s="46"/>
      <c r="C106" s="46"/>
      <c r="D106" s="46"/>
      <c r="E106" s="46"/>
      <c r="F106" s="46"/>
      <c r="G106" s="46"/>
      <c r="H106" s="46"/>
      <c r="I106" s="47"/>
      <c r="M106"/>
      <c r="N106"/>
      <c r="O106"/>
      <c r="P106"/>
      <c r="Q106"/>
      <c r="R106"/>
      <c r="S106"/>
    </row>
    <row r="107" spans="1:19" s="22" customFormat="1" ht="24" x14ac:dyDescent="0.3">
      <c r="A107" s="284" t="s">
        <v>91</v>
      </c>
      <c r="B107" s="285"/>
      <c r="C107" s="292" t="s">
        <v>92</v>
      </c>
      <c r="D107" s="285"/>
      <c r="E107" s="292" t="s">
        <v>93</v>
      </c>
      <c r="F107" s="285"/>
      <c r="G107" s="48" t="s">
        <v>94</v>
      </c>
      <c r="H107" s="292" t="s">
        <v>81</v>
      </c>
      <c r="I107" s="293"/>
      <c r="M107"/>
      <c r="N107"/>
      <c r="O107"/>
      <c r="P107"/>
      <c r="Q107"/>
      <c r="R107"/>
      <c r="S107"/>
    </row>
    <row r="108" spans="1:19" s="22" customFormat="1" x14ac:dyDescent="0.3">
      <c r="A108" s="158"/>
      <c r="B108" s="52"/>
      <c r="C108" s="58"/>
      <c r="D108" s="59"/>
      <c r="E108" s="58"/>
      <c r="F108" s="52"/>
      <c r="G108" s="51"/>
      <c r="H108" s="58"/>
      <c r="I108" s="92"/>
      <c r="M108"/>
      <c r="N108"/>
      <c r="O108"/>
      <c r="P108"/>
      <c r="Q108"/>
      <c r="R108"/>
      <c r="S108"/>
    </row>
    <row r="109" spans="1:19" s="22" customFormat="1" ht="14.5" x14ac:dyDescent="0.35">
      <c r="A109" s="266"/>
      <c r="B109" s="267"/>
      <c r="C109" s="268"/>
      <c r="D109" s="267"/>
      <c r="E109" s="268"/>
      <c r="F109" s="267"/>
      <c r="G109" s="71"/>
      <c r="H109" s="273">
        <v>0</v>
      </c>
      <c r="I109" s="274"/>
      <c r="M109"/>
      <c r="N109"/>
      <c r="O109"/>
      <c r="P109"/>
      <c r="Q109"/>
      <c r="R109"/>
      <c r="S109"/>
    </row>
    <row r="110" spans="1:19" s="22" customFormat="1" ht="14.5" x14ac:dyDescent="0.35">
      <c r="A110" s="266"/>
      <c r="B110" s="267"/>
      <c r="C110" s="268"/>
      <c r="D110" s="267"/>
      <c r="E110" s="268"/>
      <c r="F110" s="267"/>
      <c r="G110" s="71"/>
      <c r="H110" s="273">
        <v>0</v>
      </c>
      <c r="I110" s="274"/>
      <c r="M110"/>
      <c r="N110"/>
      <c r="O110"/>
      <c r="P110"/>
      <c r="Q110"/>
      <c r="R110"/>
      <c r="S110"/>
    </row>
    <row r="111" spans="1:19" s="22" customFormat="1" ht="12" customHeight="1" x14ac:dyDescent="0.35">
      <c r="A111" s="266"/>
      <c r="B111" s="267"/>
      <c r="C111" s="268"/>
      <c r="D111" s="267"/>
      <c r="E111" s="268"/>
      <c r="F111" s="267"/>
      <c r="G111" s="71"/>
      <c r="H111" s="273">
        <v>0</v>
      </c>
      <c r="I111" s="274"/>
      <c r="M111"/>
      <c r="N111"/>
      <c r="O111"/>
      <c r="P111"/>
      <c r="Q111"/>
      <c r="R111"/>
      <c r="S111"/>
    </row>
    <row r="112" spans="1:19" s="22" customFormat="1" ht="14.5" x14ac:dyDescent="0.35">
      <c r="A112" s="266"/>
      <c r="B112" s="267"/>
      <c r="C112" s="268"/>
      <c r="D112" s="267"/>
      <c r="E112" s="268"/>
      <c r="F112" s="267"/>
      <c r="G112" s="71"/>
      <c r="H112" s="273">
        <v>0</v>
      </c>
      <c r="I112" s="274"/>
      <c r="M112"/>
      <c r="N112"/>
      <c r="O112"/>
      <c r="P112"/>
      <c r="Q112"/>
      <c r="R112"/>
      <c r="S112"/>
    </row>
    <row r="113" spans="1:19" s="22" customFormat="1" ht="15" thickBot="1" x14ac:dyDescent="0.4">
      <c r="A113" s="348" t="s">
        <v>58</v>
      </c>
      <c r="B113" s="349"/>
      <c r="C113" s="346"/>
      <c r="D113" s="347"/>
      <c r="E113" s="346"/>
      <c r="F113" s="321"/>
      <c r="G113" s="320"/>
      <c r="H113" s="350">
        <f>SUM(H109:I112)</f>
        <v>0</v>
      </c>
      <c r="I113" s="351"/>
      <c r="M113"/>
      <c r="N113"/>
      <c r="O113"/>
      <c r="P113"/>
      <c r="Q113"/>
      <c r="R113"/>
      <c r="S113"/>
    </row>
  </sheetData>
  <mergeCells count="194">
    <mergeCell ref="A113:B113"/>
    <mergeCell ref="H113:I113"/>
    <mergeCell ref="C55:D55"/>
    <mergeCell ref="E47:F47"/>
    <mergeCell ref="A111:B111"/>
    <mergeCell ref="C111:D111"/>
    <mergeCell ref="E111:F111"/>
    <mergeCell ref="H111:I111"/>
    <mergeCell ref="A112:B112"/>
    <mergeCell ref="C112:D112"/>
    <mergeCell ref="E112:F112"/>
    <mergeCell ref="H112:I112"/>
    <mergeCell ref="A109:B109"/>
    <mergeCell ref="C109:D109"/>
    <mergeCell ref="E109:F109"/>
    <mergeCell ref="H109:I109"/>
    <mergeCell ref="A110:B110"/>
    <mergeCell ref="C110:D110"/>
    <mergeCell ref="E110:F110"/>
    <mergeCell ref="H110:I110"/>
    <mergeCell ref="A107:B107"/>
    <mergeCell ref="C107:D107"/>
    <mergeCell ref="E107:F107"/>
    <mergeCell ref="H107:I107"/>
    <mergeCell ref="A103:B103"/>
    <mergeCell ref="C103:D103"/>
    <mergeCell ref="E103:F103"/>
    <mergeCell ref="H103:I103"/>
    <mergeCell ref="A104:B104"/>
    <mergeCell ref="H104:I104"/>
    <mergeCell ref="A101:B101"/>
    <mergeCell ref="C101:D101"/>
    <mergeCell ref="E101:F101"/>
    <mergeCell ref="H101:I101"/>
    <mergeCell ref="A102:B102"/>
    <mergeCell ref="C102:D102"/>
    <mergeCell ref="E102:F102"/>
    <mergeCell ref="H102:I102"/>
    <mergeCell ref="A99:B99"/>
    <mergeCell ref="C99:D99"/>
    <mergeCell ref="E99:F99"/>
    <mergeCell ref="H99:I99"/>
    <mergeCell ref="C95:D95"/>
    <mergeCell ref="E95:F95"/>
    <mergeCell ref="H95:I95"/>
    <mergeCell ref="H96:I96"/>
    <mergeCell ref="C94:D94"/>
    <mergeCell ref="E94:F94"/>
    <mergeCell ref="H94:I94"/>
    <mergeCell ref="C93:D93"/>
    <mergeCell ref="E93:F93"/>
    <mergeCell ref="H93:I93"/>
    <mergeCell ref="H88:I88"/>
    <mergeCell ref="C91:D91"/>
    <mergeCell ref="E91:F91"/>
    <mergeCell ref="H91:I91"/>
    <mergeCell ref="C87:D87"/>
    <mergeCell ref="E87:F87"/>
    <mergeCell ref="H87:I87"/>
    <mergeCell ref="C86:D86"/>
    <mergeCell ref="E86:F86"/>
    <mergeCell ref="H86:I86"/>
    <mergeCell ref="H81:I81"/>
    <mergeCell ref="C84:D84"/>
    <mergeCell ref="E84:F84"/>
    <mergeCell ref="H84:I84"/>
    <mergeCell ref="C79:D79"/>
    <mergeCell ref="E79:F79"/>
    <mergeCell ref="H79:I79"/>
    <mergeCell ref="C80:D80"/>
    <mergeCell ref="E80:F80"/>
    <mergeCell ref="H80:I80"/>
    <mergeCell ref="C77:D77"/>
    <mergeCell ref="E77:F77"/>
    <mergeCell ref="H77:I77"/>
    <mergeCell ref="C72:D72"/>
    <mergeCell ref="E72:F72"/>
    <mergeCell ref="H72:I72"/>
    <mergeCell ref="H74:I74"/>
    <mergeCell ref="A67:B67"/>
    <mergeCell ref="H67:I67"/>
    <mergeCell ref="C70:D70"/>
    <mergeCell ref="E70:F70"/>
    <mergeCell ref="H70:I70"/>
    <mergeCell ref="A66:B66"/>
    <mergeCell ref="C66:D66"/>
    <mergeCell ref="E66:F66"/>
    <mergeCell ref="H66:I66"/>
    <mergeCell ref="A65:B65"/>
    <mergeCell ref="C65:D65"/>
    <mergeCell ref="E65:F65"/>
    <mergeCell ref="H65:I65"/>
    <mergeCell ref="C59:D59"/>
    <mergeCell ref="E59:F59"/>
    <mergeCell ref="H59:I59"/>
    <mergeCell ref="H60:I60"/>
    <mergeCell ref="A63:B63"/>
    <mergeCell ref="C63:D63"/>
    <mergeCell ref="E63:F63"/>
    <mergeCell ref="H63:I63"/>
    <mergeCell ref="E55:F55"/>
    <mergeCell ref="H55:I55"/>
    <mergeCell ref="C57:D57"/>
    <mergeCell ref="E57:F57"/>
    <mergeCell ref="H57:I57"/>
    <mergeCell ref="A58:I58"/>
    <mergeCell ref="A51:B51"/>
    <mergeCell ref="C51:D51"/>
    <mergeCell ref="E51:F51"/>
    <mergeCell ref="H51:I51"/>
    <mergeCell ref="A52:B52"/>
    <mergeCell ref="C52:D52"/>
    <mergeCell ref="E52:F52"/>
    <mergeCell ref="H52:I52"/>
    <mergeCell ref="A49:B49"/>
    <mergeCell ref="C49:D49"/>
    <mergeCell ref="E49:F49"/>
    <mergeCell ref="H49:I49"/>
    <mergeCell ref="A50:B50"/>
    <mergeCell ref="C50:D50"/>
    <mergeCell ref="E50:F50"/>
    <mergeCell ref="H50:I50"/>
    <mergeCell ref="E35:L35"/>
    <mergeCell ref="A47:B47"/>
    <mergeCell ref="C47:D47"/>
    <mergeCell ref="H47:I47"/>
    <mergeCell ref="A48:B48"/>
    <mergeCell ref="C48:D48"/>
    <mergeCell ref="E48:F48"/>
    <mergeCell ref="H48:I48"/>
    <mergeCell ref="A31:B31"/>
    <mergeCell ref="C31:D31"/>
    <mergeCell ref="A32:B32"/>
    <mergeCell ref="C32:D32"/>
    <mergeCell ref="A35:B35"/>
    <mergeCell ref="C35:D35"/>
    <mergeCell ref="A28:B28"/>
    <mergeCell ref="C28:D28"/>
    <mergeCell ref="A29:B29"/>
    <mergeCell ref="C29:D29"/>
    <mergeCell ref="A30:B30"/>
    <mergeCell ref="C30:D30"/>
    <mergeCell ref="A25:B25"/>
    <mergeCell ref="C25:D25"/>
    <mergeCell ref="A26:B26"/>
    <mergeCell ref="C26:D26"/>
    <mergeCell ref="A27:B27"/>
    <mergeCell ref="C27:D27"/>
    <mergeCell ref="A22:B22"/>
    <mergeCell ref="C22:D22"/>
    <mergeCell ref="A23:B23"/>
    <mergeCell ref="C23:D23"/>
    <mergeCell ref="A24:B24"/>
    <mergeCell ref="C24:D24"/>
    <mergeCell ref="A19:B19"/>
    <mergeCell ref="C19:D19"/>
    <mergeCell ref="A20:B20"/>
    <mergeCell ref="C20:D20"/>
    <mergeCell ref="A21:B21"/>
    <mergeCell ref="C21:D21"/>
    <mergeCell ref="A17:B17"/>
    <mergeCell ref="C17:D17"/>
    <mergeCell ref="A18:B18"/>
    <mergeCell ref="C18:D18"/>
    <mergeCell ref="A13:B13"/>
    <mergeCell ref="C13:D13"/>
    <mergeCell ref="A14:B14"/>
    <mergeCell ref="C14:D14"/>
    <mergeCell ref="A15:B15"/>
    <mergeCell ref="C15:D15"/>
    <mergeCell ref="A1:F1"/>
    <mergeCell ref="B2:F2"/>
    <mergeCell ref="B3:F3"/>
    <mergeCell ref="A5:D5"/>
    <mergeCell ref="A6:B6"/>
    <mergeCell ref="C6:D6"/>
    <mergeCell ref="J60:L60"/>
    <mergeCell ref="C73:D73"/>
    <mergeCell ref="E73:F73"/>
    <mergeCell ref="H73:I73"/>
    <mergeCell ref="A10:B10"/>
    <mergeCell ref="C10:D10"/>
    <mergeCell ref="A11:B11"/>
    <mergeCell ref="C11:D11"/>
    <mergeCell ref="A12:B12"/>
    <mergeCell ref="C12:D12"/>
    <mergeCell ref="A7:B7"/>
    <mergeCell ref="C7:D7"/>
    <mergeCell ref="A8:B8"/>
    <mergeCell ref="C8:D8"/>
    <mergeCell ref="A9:B9"/>
    <mergeCell ref="C9:D9"/>
    <mergeCell ref="A16:B16"/>
    <mergeCell ref="C16:D16"/>
  </mergeCells>
  <pageMargins left="0.5" right="0.34" top="1.2" bottom="0.5" header="0.3" footer="0.3"/>
  <pageSetup scale="65" fitToHeight="2" orientation="portrait" r:id="rId1"/>
  <headerFooter differentFirst="1" alignWithMargins="0">
    <oddFooter>&amp;L&amp;"Arial,Italic"&amp;8Service Area Budget Summary&amp;C&amp;"Arial,Italic"&amp;8Page &amp;P of &amp;N&amp;R&amp;"-,Italic"&amp;9Revised 04/05/2025</oddFooter>
    <firstHeader>&amp;L&amp;G
  &amp;"Arial,Bold"&amp;8  HIV/AIDS, HEPATITIS, STD, 
     AND TB ADMINISTRATION</firstHeader>
    <firstFooter>&amp;L&amp;"-,Italic"&amp;9Service Area Budget Summary&amp;CPage &amp;P of &amp;N&amp;R&amp;"-,Regular"&amp;9Revised 04/03/2025</firstFooter>
  </headerFooter>
  <rowBreaks count="1" manualBreakCount="1">
    <brk id="60" max="11" man="1"/>
  </rowBreaks>
  <drawing r:id="rId2"/>
  <legacyDrawing r:id="rId3"/>
  <legacyDrawingHF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BD2D-10D6-4B4A-A0E0-19C26927CE52}">
  <dimension ref="A1:N107"/>
  <sheetViews>
    <sheetView showGridLines="0" tabSelected="1" topLeftCell="C89" zoomScaleNormal="100" zoomScaleSheetLayoutView="100" zoomScalePageLayoutView="80" workbookViewId="0">
      <selection activeCell="N102" sqref="N102"/>
    </sheetView>
  </sheetViews>
  <sheetFormatPr defaultRowHeight="13" x14ac:dyDescent="0.3"/>
  <cols>
    <col min="1" max="1" width="27.26953125" style="22" customWidth="1"/>
    <col min="2" max="2" width="14.81640625" style="22" customWidth="1"/>
    <col min="3" max="3" width="13.1796875" style="22" customWidth="1"/>
    <col min="4" max="4" width="7" style="22" customWidth="1"/>
    <col min="5" max="5" width="10" style="22" customWidth="1"/>
    <col min="6" max="6" width="6.7265625" style="22" customWidth="1"/>
    <col min="7" max="7" width="10.1796875" style="22" bestFit="1" customWidth="1"/>
    <col min="8" max="8" width="7.1796875" style="22" customWidth="1"/>
    <col min="9" max="9" width="12.81640625" style="22" customWidth="1"/>
    <col min="10" max="10" width="8.1796875" style="22" customWidth="1"/>
    <col min="11" max="11" width="12.54296875" style="22" customWidth="1"/>
    <col min="12" max="12" width="14.1796875" style="22" customWidth="1"/>
  </cols>
  <sheetData>
    <row r="1" spans="1:6" x14ac:dyDescent="0.3">
      <c r="A1" s="160"/>
      <c r="B1" s="160"/>
      <c r="C1" s="160"/>
      <c r="D1" s="160"/>
      <c r="E1" s="160"/>
      <c r="F1" s="160"/>
    </row>
    <row r="2" spans="1:6" ht="27" customHeight="1" x14ac:dyDescent="0.45">
      <c r="A2" s="90" t="s">
        <v>43</v>
      </c>
      <c r="B2" s="161" t="s">
        <v>117</v>
      </c>
      <c r="C2" s="161"/>
      <c r="D2" s="161"/>
      <c r="E2" s="161"/>
      <c r="F2" s="161"/>
    </row>
    <row r="3" spans="1:6" ht="33" customHeight="1" x14ac:dyDescent="0.45">
      <c r="A3" s="90" t="s">
        <v>59</v>
      </c>
      <c r="B3" s="162" t="s">
        <v>118</v>
      </c>
      <c r="C3" s="162"/>
      <c r="D3" s="162"/>
      <c r="E3" s="162"/>
      <c r="F3" s="162"/>
    </row>
    <row r="4" spans="1:6" ht="12.65" customHeight="1" x14ac:dyDescent="0.3"/>
    <row r="5" spans="1:6" ht="20.149999999999999" customHeight="1" thickBot="1" x14ac:dyDescent="0.5">
      <c r="A5" s="163" t="s">
        <v>134</v>
      </c>
      <c r="B5" s="163"/>
      <c r="C5" s="163"/>
      <c r="D5" s="163"/>
    </row>
    <row r="6" spans="1:6" ht="12.25" customHeight="1" x14ac:dyDescent="0.35">
      <c r="A6" s="164"/>
      <c r="B6" s="165"/>
      <c r="C6" s="166" t="s">
        <v>45</v>
      </c>
      <c r="D6" s="167"/>
    </row>
    <row r="7" spans="1:6" ht="12.25" customHeight="1" x14ac:dyDescent="0.35">
      <c r="A7" s="174"/>
      <c r="B7" s="175"/>
      <c r="C7" s="328"/>
      <c r="D7" s="330"/>
    </row>
    <row r="8" spans="1:6" ht="15.5" x14ac:dyDescent="0.35">
      <c r="A8" s="170" t="s">
        <v>46</v>
      </c>
      <c r="B8" s="171"/>
      <c r="C8" s="172">
        <v>0</v>
      </c>
      <c r="D8" s="173"/>
    </row>
    <row r="9" spans="1:6" ht="12.25" customHeight="1" x14ac:dyDescent="0.35">
      <c r="A9" s="170"/>
      <c r="B9" s="171"/>
      <c r="C9" s="172"/>
      <c r="D9" s="173"/>
    </row>
    <row r="10" spans="1:6" ht="15.5" x14ac:dyDescent="0.35">
      <c r="A10" s="170" t="s">
        <v>47</v>
      </c>
      <c r="B10" s="171"/>
      <c r="C10" s="172">
        <v>0</v>
      </c>
      <c r="D10" s="173"/>
    </row>
    <row r="11" spans="1:6" ht="12.25" customHeight="1" x14ac:dyDescent="0.35">
      <c r="A11" s="170"/>
      <c r="B11" s="171"/>
      <c r="C11" s="172"/>
      <c r="D11" s="173"/>
    </row>
    <row r="12" spans="1:6" ht="15.5" x14ac:dyDescent="0.35">
      <c r="A12" s="170" t="s">
        <v>48</v>
      </c>
      <c r="B12" s="171"/>
      <c r="C12" s="172">
        <v>0</v>
      </c>
      <c r="D12" s="173"/>
    </row>
    <row r="13" spans="1:6" ht="12.25" customHeight="1" x14ac:dyDescent="0.35">
      <c r="A13" s="170"/>
      <c r="B13" s="171"/>
      <c r="C13" s="172"/>
      <c r="D13" s="173"/>
    </row>
    <row r="14" spans="1:6" ht="15.5" x14ac:dyDescent="0.35">
      <c r="A14" s="170" t="s">
        <v>49</v>
      </c>
      <c r="B14" s="171"/>
      <c r="C14" s="172">
        <v>0</v>
      </c>
      <c r="D14" s="173"/>
    </row>
    <row r="15" spans="1:6" ht="12.25" customHeight="1" x14ac:dyDescent="0.35">
      <c r="A15" s="170"/>
      <c r="B15" s="171"/>
      <c r="C15" s="172"/>
      <c r="D15" s="173"/>
    </row>
    <row r="16" spans="1:6" ht="15.5" x14ac:dyDescent="0.35">
      <c r="A16" s="170" t="s">
        <v>50</v>
      </c>
      <c r="B16" s="171"/>
      <c r="C16" s="172">
        <v>0</v>
      </c>
      <c r="D16" s="173"/>
    </row>
    <row r="17" spans="1:4" ht="12.25" customHeight="1" x14ac:dyDescent="0.35">
      <c r="A17" s="170"/>
      <c r="B17" s="171"/>
      <c r="C17" s="172"/>
      <c r="D17" s="173"/>
    </row>
    <row r="18" spans="1:4" ht="15.5" x14ac:dyDescent="0.35">
      <c r="A18" s="170" t="s">
        <v>51</v>
      </c>
      <c r="B18" s="171"/>
      <c r="C18" s="172">
        <v>0</v>
      </c>
      <c r="D18" s="173"/>
    </row>
    <row r="19" spans="1:4" ht="12.25" customHeight="1" x14ac:dyDescent="0.35">
      <c r="A19" s="170"/>
      <c r="B19" s="171"/>
      <c r="C19" s="172"/>
      <c r="D19" s="173"/>
    </row>
    <row r="20" spans="1:4" ht="15.5" x14ac:dyDescent="0.35">
      <c r="A20" s="170" t="s">
        <v>52</v>
      </c>
      <c r="B20" s="171"/>
      <c r="C20" s="172">
        <v>0</v>
      </c>
      <c r="D20" s="173"/>
    </row>
    <row r="21" spans="1:4" ht="12.25" customHeight="1" x14ac:dyDescent="0.35">
      <c r="A21" s="170"/>
      <c r="B21" s="171"/>
      <c r="C21" s="172"/>
      <c r="D21" s="173"/>
    </row>
    <row r="22" spans="1:4" ht="15.5" x14ac:dyDescent="0.35">
      <c r="A22" s="170" t="s">
        <v>53</v>
      </c>
      <c r="B22" s="171"/>
      <c r="C22" s="172">
        <v>0</v>
      </c>
      <c r="D22" s="173"/>
    </row>
    <row r="23" spans="1:4" ht="12.25" customHeight="1" x14ac:dyDescent="0.35">
      <c r="A23" s="170"/>
      <c r="B23" s="171"/>
      <c r="C23" s="172"/>
      <c r="D23" s="173"/>
    </row>
    <row r="24" spans="1:4" ht="15.5" x14ac:dyDescent="0.35">
      <c r="A24" s="170" t="s">
        <v>54</v>
      </c>
      <c r="B24" s="171"/>
      <c r="C24" s="172">
        <v>0</v>
      </c>
      <c r="D24" s="173"/>
    </row>
    <row r="25" spans="1:4" ht="12.25" customHeight="1" x14ac:dyDescent="0.35">
      <c r="A25" s="170"/>
      <c r="B25" s="171"/>
      <c r="C25" s="172"/>
      <c r="D25" s="173"/>
    </row>
    <row r="26" spans="1:4" ht="15.5" x14ac:dyDescent="0.35">
      <c r="A26" s="170" t="s">
        <v>55</v>
      </c>
      <c r="B26" s="171"/>
      <c r="C26" s="176">
        <v>0</v>
      </c>
      <c r="D26" s="177"/>
    </row>
    <row r="27" spans="1:4" ht="12.25" customHeight="1" x14ac:dyDescent="0.35">
      <c r="A27" s="170"/>
      <c r="B27" s="171"/>
      <c r="C27" s="172"/>
      <c r="D27" s="173"/>
    </row>
    <row r="28" spans="1:4" ht="15.5" x14ac:dyDescent="0.35">
      <c r="A28" s="170" t="s">
        <v>61</v>
      </c>
      <c r="B28" s="171"/>
      <c r="C28" s="176">
        <v>0</v>
      </c>
      <c r="D28" s="177"/>
    </row>
    <row r="29" spans="1:4" ht="12.25" customHeight="1" x14ac:dyDescent="0.35">
      <c r="A29" s="170"/>
      <c r="B29" s="171"/>
      <c r="C29" s="178"/>
      <c r="D29" s="179"/>
    </row>
    <row r="30" spans="1:4" ht="15.5" x14ac:dyDescent="0.35">
      <c r="A30" s="170" t="s">
        <v>110</v>
      </c>
      <c r="B30" s="171"/>
      <c r="C30" s="180">
        <v>40909.089999999997</v>
      </c>
      <c r="D30" s="181"/>
    </row>
    <row r="31" spans="1:4" ht="15.5" x14ac:dyDescent="0.35">
      <c r="A31" s="331" t="s">
        <v>146</v>
      </c>
      <c r="B31" s="332"/>
      <c r="C31" s="264">
        <f>('Sample Overall'!C29*0.1)</f>
        <v>40909.091</v>
      </c>
      <c r="D31" s="265"/>
    </row>
    <row r="32" spans="1:4" ht="16" thickBot="1" x14ac:dyDescent="0.4">
      <c r="A32" s="193" t="s">
        <v>58</v>
      </c>
      <c r="B32" s="194"/>
      <c r="C32" s="195">
        <f>C30</f>
        <v>40909.089999999997</v>
      </c>
      <c r="D32" s="196"/>
    </row>
    <row r="33" spans="1:12" ht="12.65" customHeight="1" x14ac:dyDescent="0.3">
      <c r="A33" s="30"/>
      <c r="B33" s="30"/>
      <c r="C33" s="31"/>
      <c r="D33" s="31"/>
    </row>
    <row r="34" spans="1:12" ht="19" thickBot="1" x14ac:dyDescent="0.5">
      <c r="A34" s="90" t="s">
        <v>8</v>
      </c>
    </row>
    <row r="35" spans="1:12" s="49" customFormat="1" x14ac:dyDescent="0.3">
      <c r="A35" s="197"/>
      <c r="B35" s="198"/>
      <c r="C35" s="199" t="s">
        <v>64</v>
      </c>
      <c r="D35" s="200"/>
      <c r="E35" s="182" t="s">
        <v>65</v>
      </c>
      <c r="F35" s="183"/>
      <c r="G35" s="183"/>
      <c r="H35" s="183"/>
      <c r="I35" s="183"/>
      <c r="J35" s="183"/>
      <c r="K35" s="183"/>
      <c r="L35" s="184"/>
    </row>
    <row r="36" spans="1:12" s="64" customFormat="1" ht="43.5" x14ac:dyDescent="0.35">
      <c r="A36" s="60" t="s">
        <v>66</v>
      </c>
      <c r="B36" s="61" t="s">
        <v>67</v>
      </c>
      <c r="C36" s="61" t="s">
        <v>68</v>
      </c>
      <c r="D36" s="61" t="s">
        <v>69</v>
      </c>
      <c r="E36" s="61" t="s">
        <v>70</v>
      </c>
      <c r="F36" s="62" t="s">
        <v>71</v>
      </c>
      <c r="G36" s="61" t="s">
        <v>72</v>
      </c>
      <c r="H36" s="61" t="s">
        <v>73</v>
      </c>
      <c r="I36" s="61" t="s">
        <v>74</v>
      </c>
      <c r="J36" s="61" t="s">
        <v>75</v>
      </c>
      <c r="K36" s="61" t="s">
        <v>76</v>
      </c>
      <c r="L36" s="63" t="s">
        <v>77</v>
      </c>
    </row>
    <row r="37" spans="1:12" s="69" customFormat="1" ht="14.5" x14ac:dyDescent="0.35">
      <c r="A37" s="65"/>
      <c r="B37" s="66"/>
      <c r="C37" s="66"/>
      <c r="D37" s="66"/>
      <c r="E37" s="66"/>
      <c r="F37" s="67"/>
      <c r="G37" s="66"/>
      <c r="H37" s="66"/>
      <c r="I37" s="66"/>
      <c r="J37" s="66"/>
      <c r="K37" s="66"/>
      <c r="L37" s="68"/>
    </row>
    <row r="38" spans="1:12" s="69" customFormat="1" ht="14.5" x14ac:dyDescent="0.35">
      <c r="A38" s="70"/>
      <c r="B38" s="71"/>
      <c r="C38" s="72"/>
      <c r="D38" s="73"/>
      <c r="E38" s="72"/>
      <c r="F38" s="74"/>
      <c r="G38" s="75">
        <v>0</v>
      </c>
      <c r="H38" s="76"/>
      <c r="I38" s="72">
        <v>0</v>
      </c>
      <c r="J38" s="85"/>
      <c r="K38" s="72">
        <v>0</v>
      </c>
      <c r="L38" s="77">
        <v>0</v>
      </c>
    </row>
    <row r="39" spans="1:12" s="69" customFormat="1" ht="14.5" x14ac:dyDescent="0.35">
      <c r="A39" s="70"/>
      <c r="B39" s="71"/>
      <c r="C39" s="72"/>
      <c r="D39" s="73"/>
      <c r="E39" s="72"/>
      <c r="F39" s="74"/>
      <c r="G39" s="75">
        <v>0</v>
      </c>
      <c r="H39" s="76"/>
      <c r="I39" s="72">
        <v>0</v>
      </c>
      <c r="J39" s="85"/>
      <c r="K39" s="72">
        <v>0</v>
      </c>
      <c r="L39" s="77">
        <v>0</v>
      </c>
    </row>
    <row r="40" spans="1:12" s="69" customFormat="1" ht="14.5" x14ac:dyDescent="0.35">
      <c r="A40" s="70"/>
      <c r="B40" s="84"/>
      <c r="C40" s="71"/>
      <c r="D40" s="73"/>
      <c r="E40" s="72"/>
      <c r="F40" s="74"/>
      <c r="G40" s="75">
        <f t="shared" ref="G40:G42" si="0">E40*F40</f>
        <v>0</v>
      </c>
      <c r="H40" s="76"/>
      <c r="I40" s="72">
        <f t="shared" ref="I40:I42" si="1">G40*H40</f>
        <v>0</v>
      </c>
      <c r="J40" s="85"/>
      <c r="K40" s="72">
        <f t="shared" ref="K40:K42" si="2">I40*J40</f>
        <v>0</v>
      </c>
      <c r="L40" s="77">
        <f t="shared" ref="L40:L42" si="3">I40+K40</f>
        <v>0</v>
      </c>
    </row>
    <row r="41" spans="1:12" s="69" customFormat="1" ht="14.5" x14ac:dyDescent="0.35">
      <c r="A41" s="70"/>
      <c r="B41" s="71"/>
      <c r="C41" s="72"/>
      <c r="D41" s="73"/>
      <c r="E41" s="72"/>
      <c r="F41" s="71"/>
      <c r="G41" s="72">
        <f t="shared" si="0"/>
        <v>0</v>
      </c>
      <c r="H41" s="76"/>
      <c r="I41" s="72">
        <f t="shared" si="1"/>
        <v>0</v>
      </c>
      <c r="J41" s="85"/>
      <c r="K41" s="72">
        <f t="shared" si="2"/>
        <v>0</v>
      </c>
      <c r="L41" s="77">
        <f t="shared" si="3"/>
        <v>0</v>
      </c>
    </row>
    <row r="42" spans="1:12" s="69" customFormat="1" ht="14.5" x14ac:dyDescent="0.35">
      <c r="A42" s="70"/>
      <c r="B42" s="71"/>
      <c r="C42" s="72"/>
      <c r="D42" s="73"/>
      <c r="E42" s="72"/>
      <c r="F42" s="71"/>
      <c r="G42" s="72">
        <f t="shared" si="0"/>
        <v>0</v>
      </c>
      <c r="H42" s="76"/>
      <c r="I42" s="72">
        <f t="shared" si="1"/>
        <v>0</v>
      </c>
      <c r="J42" s="85"/>
      <c r="K42" s="72">
        <f t="shared" si="2"/>
        <v>0</v>
      </c>
      <c r="L42" s="77">
        <f t="shared" si="3"/>
        <v>0</v>
      </c>
    </row>
    <row r="43" spans="1:12" s="69" customFormat="1" ht="15" thickBot="1" x14ac:dyDescent="0.4">
      <c r="A43" s="78" t="s">
        <v>58</v>
      </c>
      <c r="B43" s="320"/>
      <c r="C43" s="320"/>
      <c r="D43" s="320"/>
      <c r="E43" s="320"/>
      <c r="F43" s="321"/>
      <c r="G43" s="320"/>
      <c r="H43" s="320"/>
      <c r="I43" s="79">
        <f>SUM(I38:I42)</f>
        <v>0</v>
      </c>
      <c r="J43" s="66"/>
      <c r="K43" s="79">
        <f>SUM(K38:K42)</f>
        <v>0</v>
      </c>
      <c r="L43" s="80">
        <f>SUM(L38:L42)</f>
        <v>0</v>
      </c>
    </row>
    <row r="44" spans="1:12" ht="7.5" customHeight="1" x14ac:dyDescent="0.3">
      <c r="A44" s="35"/>
      <c r="B44" s="35"/>
      <c r="C44" s="35"/>
      <c r="D44" s="35"/>
      <c r="E44" s="35"/>
      <c r="F44" s="35"/>
      <c r="G44" s="35"/>
      <c r="H44" s="35"/>
      <c r="I44" s="35"/>
      <c r="J44" s="35"/>
      <c r="K44" s="35"/>
      <c r="L44" s="35"/>
    </row>
    <row r="45" spans="1:12" ht="19" thickBot="1" x14ac:dyDescent="0.5">
      <c r="A45" s="90" t="s">
        <v>79</v>
      </c>
      <c r="B45" s="35"/>
      <c r="C45" s="35"/>
      <c r="D45" s="35"/>
      <c r="E45" s="35"/>
      <c r="F45" s="35"/>
      <c r="G45" s="35"/>
      <c r="H45" s="35"/>
      <c r="I45" s="35"/>
      <c r="J45" s="35"/>
      <c r="K45" s="36"/>
      <c r="L45" s="35"/>
    </row>
    <row r="46" spans="1:12" s="49" customFormat="1" ht="26.15" customHeight="1" x14ac:dyDescent="0.3">
      <c r="A46" s="185" t="s">
        <v>80</v>
      </c>
      <c r="B46" s="186"/>
      <c r="C46" s="168" t="s">
        <v>120</v>
      </c>
      <c r="D46" s="169"/>
      <c r="E46" s="168" t="s">
        <v>114</v>
      </c>
      <c r="F46" s="169"/>
      <c r="G46" s="103" t="s">
        <v>121</v>
      </c>
      <c r="H46" s="187" t="s">
        <v>81</v>
      </c>
      <c r="I46" s="188"/>
      <c r="J46" s="22"/>
      <c r="K46" s="55"/>
      <c r="L46" s="22"/>
    </row>
    <row r="47" spans="1:12" s="49" customFormat="1" x14ac:dyDescent="0.3">
      <c r="A47" s="189"/>
      <c r="B47" s="312"/>
      <c r="C47" s="313"/>
      <c r="D47" s="314"/>
      <c r="E47" s="313"/>
      <c r="F47" s="314"/>
      <c r="G47" s="51"/>
      <c r="H47" s="58"/>
      <c r="I47" s="92"/>
      <c r="J47" s="22"/>
      <c r="K47" s="55"/>
      <c r="L47" s="22"/>
    </row>
    <row r="48" spans="1:12" s="49" customFormat="1" x14ac:dyDescent="0.3">
      <c r="A48" s="212"/>
      <c r="B48" s="213"/>
      <c r="C48" s="214"/>
      <c r="D48" s="213"/>
      <c r="E48" s="215"/>
      <c r="F48" s="216"/>
      <c r="G48" s="56"/>
      <c r="H48" s="217">
        <f>E48*G48</f>
        <v>0</v>
      </c>
      <c r="I48" s="218"/>
      <c r="J48" s="22"/>
      <c r="K48" s="55"/>
      <c r="L48" s="22"/>
    </row>
    <row r="49" spans="1:12" x14ac:dyDescent="0.3">
      <c r="A49" s="201"/>
      <c r="B49" s="202"/>
      <c r="C49" s="203"/>
      <c r="D49" s="202"/>
      <c r="E49" s="204"/>
      <c r="F49" s="205"/>
      <c r="G49" s="34"/>
      <c r="H49" s="206">
        <f>E49*G49</f>
        <v>0</v>
      </c>
      <c r="I49" s="207"/>
      <c r="J49" s="35"/>
      <c r="K49" s="36"/>
      <c r="L49" s="35"/>
    </row>
    <row r="50" spans="1:12" x14ac:dyDescent="0.3">
      <c r="A50" s="201"/>
      <c r="B50" s="202"/>
      <c r="C50" s="203"/>
      <c r="D50" s="202"/>
      <c r="E50" s="204"/>
      <c r="F50" s="205"/>
      <c r="G50" s="34"/>
      <c r="H50" s="206">
        <f>E50*G50</f>
        <v>0</v>
      </c>
      <c r="I50" s="207"/>
      <c r="J50" s="35"/>
      <c r="K50" s="35"/>
      <c r="L50" s="35"/>
    </row>
    <row r="51" spans="1:12" ht="13.5" thickBot="1" x14ac:dyDescent="0.35">
      <c r="A51" s="208" t="s">
        <v>58</v>
      </c>
      <c r="B51" s="209"/>
      <c r="C51" s="318"/>
      <c r="D51" s="319"/>
      <c r="E51" s="318"/>
      <c r="F51" s="319"/>
      <c r="G51" s="322"/>
      <c r="H51" s="210">
        <f>SUM(H48:I50)</f>
        <v>0</v>
      </c>
      <c r="I51" s="211"/>
      <c r="J51" s="35"/>
      <c r="K51" s="35"/>
      <c r="L51" s="35"/>
    </row>
    <row r="52" spans="1:12" ht="7.5" customHeight="1" x14ac:dyDescent="0.3">
      <c r="A52" s="35"/>
      <c r="B52" s="35"/>
      <c r="C52" s="35"/>
      <c r="D52" s="37"/>
      <c r="E52" s="35"/>
      <c r="F52" s="35"/>
      <c r="G52" s="35"/>
      <c r="H52" s="35"/>
      <c r="I52" s="35"/>
      <c r="J52" s="35"/>
      <c r="K52" s="35"/>
      <c r="L52" s="35"/>
    </row>
    <row r="53" spans="1:12" s="49" customFormat="1" ht="19" thickBot="1" x14ac:dyDescent="0.5">
      <c r="A53" s="90" t="s">
        <v>82</v>
      </c>
      <c r="B53" s="22"/>
      <c r="C53" s="22"/>
      <c r="D53" s="40"/>
      <c r="E53" s="22"/>
      <c r="F53" s="22"/>
      <c r="G53" s="22"/>
      <c r="H53" s="22"/>
      <c r="I53" s="22"/>
      <c r="J53" s="22"/>
      <c r="K53" s="22"/>
      <c r="L53" s="22"/>
    </row>
    <row r="54" spans="1:12" s="49" customFormat="1" ht="39" customHeight="1" x14ac:dyDescent="0.3">
      <c r="A54" s="57" t="s">
        <v>83</v>
      </c>
      <c r="B54" s="95" t="s">
        <v>67</v>
      </c>
      <c r="C54" s="168" t="s">
        <v>120</v>
      </c>
      <c r="D54" s="169"/>
      <c r="E54" s="187" t="s">
        <v>114</v>
      </c>
      <c r="F54" s="186"/>
      <c r="G54" s="138" t="s">
        <v>121</v>
      </c>
      <c r="H54" s="187" t="s">
        <v>81</v>
      </c>
      <c r="I54" s="188"/>
      <c r="J54" s="30"/>
      <c r="K54" s="30"/>
      <c r="L54" s="30"/>
    </row>
    <row r="55" spans="1:12" s="49" customFormat="1" x14ac:dyDescent="0.3">
      <c r="A55" s="50"/>
      <c r="B55" s="51"/>
      <c r="C55" s="58"/>
      <c r="D55" s="59"/>
      <c r="E55" s="58"/>
      <c r="F55" s="52"/>
      <c r="G55" s="51"/>
      <c r="H55" s="58"/>
      <c r="I55" s="92"/>
      <c r="J55" s="22"/>
      <c r="K55" s="22"/>
      <c r="L55" s="22"/>
    </row>
    <row r="56" spans="1:12" s="49" customFormat="1" x14ac:dyDescent="0.3">
      <c r="A56" s="43" t="s">
        <v>17</v>
      </c>
      <c r="B56" s="53"/>
      <c r="C56" s="214"/>
      <c r="D56" s="213"/>
      <c r="E56" s="214"/>
      <c r="F56" s="213"/>
      <c r="G56" s="41"/>
      <c r="H56" s="217">
        <f>E56*G56</f>
        <v>0</v>
      </c>
      <c r="I56" s="218"/>
      <c r="J56" s="22"/>
      <c r="K56" s="22"/>
      <c r="L56" s="22"/>
    </row>
    <row r="57" spans="1:12" s="49" customFormat="1" x14ac:dyDescent="0.3">
      <c r="A57" s="221"/>
      <c r="B57" s="222"/>
      <c r="C57" s="222"/>
      <c r="D57" s="222"/>
      <c r="E57" s="222"/>
      <c r="F57" s="222"/>
      <c r="G57" s="222"/>
      <c r="H57" s="222"/>
      <c r="I57" s="223"/>
      <c r="J57" s="22"/>
      <c r="K57" s="22"/>
      <c r="L57" s="22"/>
    </row>
    <row r="58" spans="1:12" s="49" customFormat="1" x14ac:dyDescent="0.3">
      <c r="A58" s="43" t="s">
        <v>84</v>
      </c>
      <c r="B58" s="53"/>
      <c r="C58" s="214"/>
      <c r="D58" s="213"/>
      <c r="E58" s="214"/>
      <c r="F58" s="213"/>
      <c r="G58" s="41"/>
      <c r="H58" s="217">
        <f>E58*G58</f>
        <v>0</v>
      </c>
      <c r="I58" s="218"/>
      <c r="J58" s="22"/>
      <c r="K58" s="22"/>
      <c r="L58" s="22"/>
    </row>
    <row r="59" spans="1:12" s="49" customFormat="1" ht="13.5" thickBot="1" x14ac:dyDescent="0.35">
      <c r="A59" s="54" t="s">
        <v>58</v>
      </c>
      <c r="B59" s="51"/>
      <c r="C59" s="58"/>
      <c r="D59" s="59"/>
      <c r="E59" s="58"/>
      <c r="F59" s="52"/>
      <c r="G59" s="51"/>
      <c r="H59" s="219">
        <f>H56+H58</f>
        <v>0</v>
      </c>
      <c r="I59" s="220"/>
      <c r="J59" s="22"/>
      <c r="K59" s="22"/>
      <c r="L59" s="22"/>
    </row>
    <row r="60" spans="1:12" ht="7.5" customHeight="1" x14ac:dyDescent="0.3">
      <c r="D60" s="40"/>
    </row>
    <row r="61" spans="1:12" ht="19" thickBot="1" x14ac:dyDescent="0.5">
      <c r="A61" s="90" t="s">
        <v>85</v>
      </c>
      <c r="D61" s="40"/>
    </row>
    <row r="62" spans="1:12" ht="24.65" customHeight="1" x14ac:dyDescent="0.3">
      <c r="A62" s="185" t="s">
        <v>80</v>
      </c>
      <c r="B62" s="186"/>
      <c r="C62" s="168" t="s">
        <v>120</v>
      </c>
      <c r="D62" s="169"/>
      <c r="E62" s="187" t="s">
        <v>114</v>
      </c>
      <c r="F62" s="186"/>
      <c r="G62" s="138" t="s">
        <v>121</v>
      </c>
      <c r="H62" s="187" t="s">
        <v>81</v>
      </c>
      <c r="I62" s="188"/>
    </row>
    <row r="63" spans="1:12" x14ac:dyDescent="0.3">
      <c r="A63" s="189"/>
      <c r="B63" s="312"/>
      <c r="C63" s="313"/>
      <c r="D63" s="314"/>
      <c r="E63" s="313"/>
      <c r="F63" s="314"/>
      <c r="G63" s="51"/>
      <c r="H63" s="58"/>
      <c r="I63" s="92"/>
    </row>
    <row r="64" spans="1:12" x14ac:dyDescent="0.3">
      <c r="A64" s="212"/>
      <c r="B64" s="213"/>
      <c r="C64" s="214"/>
      <c r="D64" s="213"/>
      <c r="E64" s="214"/>
      <c r="F64" s="213"/>
      <c r="G64" s="122"/>
      <c r="H64" s="217">
        <f>E64*G64</f>
        <v>0</v>
      </c>
      <c r="I64" s="218"/>
    </row>
    <row r="65" spans="1:14" x14ac:dyDescent="0.3">
      <c r="A65" s="224"/>
      <c r="B65" s="225"/>
      <c r="C65" s="214"/>
      <c r="D65" s="213"/>
      <c r="E65" s="214"/>
      <c r="F65" s="213"/>
      <c r="G65" s="123"/>
      <c r="H65" s="226">
        <f>E65*G65</f>
        <v>0</v>
      </c>
      <c r="I65" s="227"/>
    </row>
    <row r="66" spans="1:14" x14ac:dyDescent="0.3">
      <c r="A66" s="224"/>
      <c r="B66" s="225"/>
      <c r="C66" s="214"/>
      <c r="D66" s="213"/>
      <c r="E66" s="214"/>
      <c r="F66" s="213"/>
      <c r="G66" s="41"/>
      <c r="H66" s="226">
        <f>E66*G66</f>
        <v>0</v>
      </c>
      <c r="I66" s="227"/>
    </row>
    <row r="67" spans="1:14" ht="13.5" thickBot="1" x14ac:dyDescent="0.35">
      <c r="A67" s="231" t="s">
        <v>58</v>
      </c>
      <c r="B67" s="232"/>
      <c r="C67" s="318"/>
      <c r="D67" s="319"/>
      <c r="E67" s="318"/>
      <c r="F67" s="319"/>
      <c r="G67" s="322"/>
      <c r="H67" s="233">
        <f>SUM(H64:I66)</f>
        <v>0</v>
      </c>
      <c r="I67" s="234"/>
    </row>
    <row r="68" spans="1:14" x14ac:dyDescent="0.3">
      <c r="A68" s="39"/>
      <c r="B68" s="35"/>
      <c r="C68" s="35"/>
      <c r="D68" s="37"/>
      <c r="E68" s="35"/>
      <c r="F68" s="35"/>
      <c r="G68" s="35"/>
      <c r="H68" s="35"/>
      <c r="I68" s="42"/>
    </row>
    <row r="69" spans="1:14" ht="19" thickBot="1" x14ac:dyDescent="0.5">
      <c r="A69" s="90" t="s">
        <v>86</v>
      </c>
      <c r="B69" s="35"/>
      <c r="C69" s="35"/>
      <c r="D69" s="35"/>
      <c r="E69" s="35"/>
      <c r="F69" s="35"/>
      <c r="G69" s="35"/>
      <c r="H69" s="35"/>
      <c r="I69" s="35"/>
    </row>
    <row r="70" spans="1:14" ht="26.15" customHeight="1" x14ac:dyDescent="0.3">
      <c r="A70" s="57" t="s">
        <v>80</v>
      </c>
      <c r="B70" s="95" t="s">
        <v>67</v>
      </c>
      <c r="C70" s="168" t="s">
        <v>120</v>
      </c>
      <c r="D70" s="169"/>
      <c r="E70" s="187" t="s">
        <v>114</v>
      </c>
      <c r="F70" s="186"/>
      <c r="G70" s="138" t="s">
        <v>121</v>
      </c>
      <c r="H70" s="187" t="s">
        <v>81</v>
      </c>
      <c r="I70" s="188"/>
    </row>
    <row r="71" spans="1:14" x14ac:dyDescent="0.3">
      <c r="A71" s="50"/>
      <c r="B71" s="51"/>
      <c r="C71" s="313"/>
      <c r="D71" s="314"/>
      <c r="E71" s="228"/>
      <c r="F71" s="230"/>
      <c r="G71" s="51"/>
      <c r="H71" s="228"/>
      <c r="I71" s="229"/>
    </row>
    <row r="72" spans="1:14" x14ac:dyDescent="0.3">
      <c r="A72" s="43"/>
      <c r="B72" s="53"/>
      <c r="C72" s="214"/>
      <c r="D72" s="213"/>
      <c r="E72" s="214"/>
      <c r="F72" s="213"/>
      <c r="G72" s="124"/>
      <c r="H72" s="217">
        <f>E72*G72</f>
        <v>0</v>
      </c>
      <c r="I72" s="218"/>
    </row>
    <row r="73" spans="1:14" x14ac:dyDescent="0.3">
      <c r="A73" s="43"/>
      <c r="B73" s="53"/>
      <c r="C73" s="214"/>
      <c r="D73" s="213"/>
      <c r="E73" s="214"/>
      <c r="F73" s="213"/>
      <c r="G73" s="41"/>
      <c r="H73" s="226"/>
      <c r="I73" s="227"/>
    </row>
    <row r="74" spans="1:14" ht="13.5" thickBot="1" x14ac:dyDescent="0.35">
      <c r="A74" s="54" t="s">
        <v>58</v>
      </c>
      <c r="B74" s="322"/>
      <c r="C74" s="318"/>
      <c r="D74" s="319"/>
      <c r="E74" s="326"/>
      <c r="F74" s="327"/>
      <c r="G74" s="322"/>
      <c r="H74" s="219">
        <v>0</v>
      </c>
      <c r="I74" s="220"/>
    </row>
    <row r="76" spans="1:14" ht="19" thickBot="1" x14ac:dyDescent="0.5">
      <c r="A76" s="90" t="s">
        <v>87</v>
      </c>
      <c r="B76" s="35"/>
      <c r="C76" s="35"/>
      <c r="D76" s="35"/>
      <c r="E76" s="35"/>
      <c r="F76" s="35"/>
      <c r="G76" s="35"/>
      <c r="H76" s="35"/>
      <c r="I76" s="35"/>
    </row>
    <row r="77" spans="1:14" ht="26.5" customHeight="1" x14ac:dyDescent="0.3">
      <c r="A77" s="57" t="s">
        <v>80</v>
      </c>
      <c r="B77" s="95" t="s">
        <v>67</v>
      </c>
      <c r="C77" s="168" t="s">
        <v>120</v>
      </c>
      <c r="D77" s="169"/>
      <c r="E77" s="187" t="s">
        <v>114</v>
      </c>
      <c r="F77" s="186"/>
      <c r="G77" s="138" t="s">
        <v>121</v>
      </c>
      <c r="H77" s="187" t="s">
        <v>81</v>
      </c>
      <c r="I77" s="188"/>
    </row>
    <row r="78" spans="1:14" x14ac:dyDescent="0.3">
      <c r="A78" s="50"/>
      <c r="B78" s="51"/>
      <c r="C78" s="313"/>
      <c r="D78" s="314"/>
      <c r="E78" s="228"/>
      <c r="F78" s="230"/>
      <c r="G78" s="51"/>
      <c r="H78" s="228"/>
      <c r="I78" s="229"/>
    </row>
    <row r="79" spans="1:14" x14ac:dyDescent="0.3">
      <c r="A79" s="43"/>
      <c r="B79" s="41"/>
      <c r="C79" s="214"/>
      <c r="D79" s="213"/>
      <c r="E79" s="214"/>
      <c r="F79" s="213"/>
      <c r="G79" s="41"/>
      <c r="H79" s="226">
        <f>E79*G79</f>
        <v>0</v>
      </c>
      <c r="I79" s="227"/>
    </row>
    <row r="80" spans="1:14" x14ac:dyDescent="0.3">
      <c r="A80" s="43"/>
      <c r="B80" s="41"/>
      <c r="C80" s="214"/>
      <c r="D80" s="213"/>
      <c r="E80" s="214"/>
      <c r="F80" s="213"/>
      <c r="G80" s="41"/>
      <c r="H80" s="226">
        <f>E80*G80</f>
        <v>0</v>
      </c>
      <c r="I80" s="227"/>
      <c r="N80" t="s">
        <v>11</v>
      </c>
    </row>
    <row r="81" spans="1:9" ht="13.5" thickBot="1" x14ac:dyDescent="0.35">
      <c r="A81" s="54" t="s">
        <v>58</v>
      </c>
      <c r="B81" s="322"/>
      <c r="C81" s="318"/>
      <c r="D81" s="319"/>
      <c r="E81" s="326"/>
      <c r="F81" s="327"/>
      <c r="G81" s="322"/>
      <c r="H81" s="219">
        <f>SUM(H79:I80)</f>
        <v>0</v>
      </c>
      <c r="I81" s="220"/>
    </row>
    <row r="83" spans="1:9" ht="19" thickBot="1" x14ac:dyDescent="0.5">
      <c r="A83" s="90" t="s">
        <v>88</v>
      </c>
      <c r="B83" s="35"/>
      <c r="C83" s="35"/>
      <c r="D83" s="35"/>
      <c r="E83" s="35"/>
      <c r="F83" s="35"/>
      <c r="G83" s="35"/>
      <c r="H83" s="35"/>
      <c r="I83" s="35"/>
    </row>
    <row r="84" spans="1:9" x14ac:dyDescent="0.3">
      <c r="A84" s="125" t="s">
        <v>80</v>
      </c>
      <c r="B84" s="126" t="s">
        <v>67</v>
      </c>
      <c r="C84" s="235" t="s">
        <v>120</v>
      </c>
      <c r="D84" s="236"/>
      <c r="E84" s="235" t="s">
        <v>114</v>
      </c>
      <c r="F84" s="236"/>
      <c r="G84" s="127" t="s">
        <v>121</v>
      </c>
      <c r="H84" s="235" t="s">
        <v>81</v>
      </c>
      <c r="I84" s="237"/>
    </row>
    <row r="85" spans="1:9" x14ac:dyDescent="0.3">
      <c r="A85" s="128"/>
      <c r="B85" s="129"/>
      <c r="C85" s="242"/>
      <c r="D85" s="243"/>
      <c r="E85" s="238"/>
      <c r="F85" s="239"/>
      <c r="G85" s="129"/>
      <c r="H85" s="238"/>
      <c r="I85" s="244"/>
    </row>
    <row r="86" spans="1:9" x14ac:dyDescent="0.3">
      <c r="A86" s="130"/>
      <c r="B86" s="129"/>
      <c r="C86" s="238"/>
      <c r="D86" s="239"/>
      <c r="E86" s="238"/>
      <c r="F86" s="239"/>
      <c r="G86" s="131"/>
      <c r="H86" s="245">
        <f>E86*G86</f>
        <v>0</v>
      </c>
      <c r="I86" s="246"/>
    </row>
    <row r="87" spans="1:9" x14ac:dyDescent="0.3">
      <c r="A87" s="128"/>
      <c r="B87" s="132"/>
      <c r="C87" s="238"/>
      <c r="D87" s="239"/>
      <c r="E87" s="238"/>
      <c r="F87" s="239"/>
      <c r="G87" s="129"/>
      <c r="H87" s="240">
        <f>E87*G87</f>
        <v>0</v>
      </c>
      <c r="I87" s="241"/>
    </row>
    <row r="88" spans="1:9" x14ac:dyDescent="0.3">
      <c r="A88" s="128"/>
      <c r="B88" s="129"/>
      <c r="C88" s="238"/>
      <c r="D88" s="239"/>
      <c r="E88" s="238"/>
      <c r="F88" s="239"/>
      <c r="G88" s="129"/>
      <c r="H88" s="240">
        <f>E88*G88</f>
        <v>0</v>
      </c>
      <c r="I88" s="241"/>
    </row>
    <row r="89" spans="1:9" ht="13.5" thickBot="1" x14ac:dyDescent="0.35">
      <c r="A89" s="133" t="s">
        <v>58</v>
      </c>
      <c r="B89" s="134"/>
      <c r="C89" s="247"/>
      <c r="D89" s="248"/>
      <c r="E89" s="247"/>
      <c r="F89" s="248"/>
      <c r="G89" s="134"/>
      <c r="H89" s="249">
        <f>SUM(H86:I88)</f>
        <v>0</v>
      </c>
      <c r="I89" s="250"/>
    </row>
    <row r="91" spans="1:9" ht="19" thickBot="1" x14ac:dyDescent="0.5">
      <c r="A91" s="90" t="s">
        <v>89</v>
      </c>
      <c r="D91" s="40"/>
    </row>
    <row r="92" spans="1:9" ht="25" customHeight="1" x14ac:dyDescent="0.3">
      <c r="A92" s="57" t="s">
        <v>80</v>
      </c>
      <c r="B92" s="95" t="s">
        <v>67</v>
      </c>
      <c r="C92" s="168" t="s">
        <v>120</v>
      </c>
      <c r="D92" s="169"/>
      <c r="E92" s="187" t="s">
        <v>114</v>
      </c>
      <c r="F92" s="186"/>
      <c r="G92" s="138" t="s">
        <v>121</v>
      </c>
      <c r="H92" s="187" t="s">
        <v>81</v>
      </c>
      <c r="I92" s="188"/>
    </row>
    <row r="93" spans="1:9" x14ac:dyDescent="0.3">
      <c r="A93" s="50"/>
      <c r="B93" s="51"/>
      <c r="C93" s="313"/>
      <c r="D93" s="314"/>
      <c r="E93" s="228"/>
      <c r="F93" s="230"/>
      <c r="G93" s="51"/>
      <c r="H93" s="228"/>
      <c r="I93" s="229"/>
    </row>
    <row r="94" spans="1:9" x14ac:dyDescent="0.3">
      <c r="A94" s="43"/>
      <c r="B94" s="98"/>
      <c r="C94" s="214"/>
      <c r="D94" s="213"/>
      <c r="E94" s="214"/>
      <c r="F94" s="213"/>
      <c r="G94" s="41"/>
      <c r="H94" s="217">
        <f t="shared" ref="H94:H97" si="4">E94*G94</f>
        <v>0</v>
      </c>
      <c r="I94" s="218"/>
    </row>
    <row r="95" spans="1:9" x14ac:dyDescent="0.3">
      <c r="A95" s="43"/>
      <c r="B95" s="98"/>
      <c r="C95" s="214"/>
      <c r="D95" s="213"/>
      <c r="E95" s="214"/>
      <c r="F95" s="213"/>
      <c r="G95" s="41"/>
      <c r="H95" s="226">
        <f t="shared" si="4"/>
        <v>0</v>
      </c>
      <c r="I95" s="227"/>
    </row>
    <row r="96" spans="1:9" x14ac:dyDescent="0.3">
      <c r="A96" s="43"/>
      <c r="B96" s="98"/>
      <c r="C96" s="214"/>
      <c r="D96" s="213"/>
      <c r="E96" s="214"/>
      <c r="F96" s="213"/>
      <c r="G96" s="41"/>
      <c r="H96" s="217">
        <f t="shared" si="4"/>
        <v>0</v>
      </c>
      <c r="I96" s="218"/>
    </row>
    <row r="97" spans="1:9" x14ac:dyDescent="0.3">
      <c r="A97" s="43"/>
      <c r="B97" s="98"/>
      <c r="C97" s="214"/>
      <c r="D97" s="213"/>
      <c r="E97" s="214"/>
      <c r="F97" s="213"/>
      <c r="G97" s="41"/>
      <c r="H97" s="226">
        <f t="shared" si="4"/>
        <v>0</v>
      </c>
      <c r="I97" s="227"/>
    </row>
    <row r="98" spans="1:9" ht="13.5" thickBot="1" x14ac:dyDescent="0.35">
      <c r="A98" s="54" t="s">
        <v>58</v>
      </c>
      <c r="B98" s="322"/>
      <c r="C98" s="318"/>
      <c r="D98" s="319"/>
      <c r="E98" s="326"/>
      <c r="F98" s="327"/>
      <c r="G98" s="322"/>
      <c r="H98" s="219">
        <f>SUM(H94:I97)</f>
        <v>0</v>
      </c>
      <c r="I98" s="220"/>
    </row>
    <row r="100" spans="1:9" ht="19" thickBot="1" x14ac:dyDescent="0.5">
      <c r="A100" s="90" t="s">
        <v>111</v>
      </c>
    </row>
    <row r="101" spans="1:9" ht="26.15" customHeight="1" x14ac:dyDescent="0.3">
      <c r="A101" s="185" t="s">
        <v>80</v>
      </c>
      <c r="B101" s="186"/>
      <c r="C101" s="168" t="s">
        <v>120</v>
      </c>
      <c r="D101" s="169"/>
      <c r="E101" s="187" t="s">
        <v>114</v>
      </c>
      <c r="F101" s="186"/>
      <c r="G101" s="138" t="s">
        <v>121</v>
      </c>
      <c r="H101" s="187" t="s">
        <v>81</v>
      </c>
      <c r="I101" s="188"/>
    </row>
    <row r="102" spans="1:9" x14ac:dyDescent="0.3">
      <c r="A102" s="189"/>
      <c r="B102" s="190"/>
      <c r="C102" s="313"/>
      <c r="D102" s="314"/>
      <c r="E102" s="228"/>
      <c r="F102" s="230"/>
      <c r="G102" s="51"/>
      <c r="H102" s="191"/>
      <c r="I102" s="192"/>
    </row>
    <row r="103" spans="1:9" x14ac:dyDescent="0.3">
      <c r="A103" s="212"/>
      <c r="B103" s="213"/>
      <c r="C103" s="214"/>
      <c r="D103" s="213"/>
      <c r="E103" s="214"/>
      <c r="F103" s="213"/>
      <c r="G103" s="41"/>
      <c r="H103" s="226">
        <f>E103*G103</f>
        <v>0</v>
      </c>
      <c r="I103" s="227"/>
    </row>
    <row r="104" spans="1:9" x14ac:dyDescent="0.3">
      <c r="A104" s="251"/>
      <c r="B104" s="252"/>
      <c r="C104" s="214"/>
      <c r="D104" s="213"/>
      <c r="E104" s="214"/>
      <c r="F104" s="213"/>
      <c r="G104" s="41"/>
      <c r="H104" s="226">
        <f>E104*G104</f>
        <v>0</v>
      </c>
      <c r="I104" s="227"/>
    </row>
    <row r="105" spans="1:9" x14ac:dyDescent="0.3">
      <c r="A105" s="212"/>
      <c r="B105" s="213"/>
      <c r="C105" s="214"/>
      <c r="D105" s="213"/>
      <c r="E105" s="214"/>
      <c r="F105" s="213"/>
      <c r="G105" s="41"/>
      <c r="H105" s="226">
        <f>E105*G105</f>
        <v>0</v>
      </c>
      <c r="I105" s="227"/>
    </row>
    <row r="106" spans="1:9" ht="13.5" thickBot="1" x14ac:dyDescent="0.35">
      <c r="A106" s="231" t="s">
        <v>58</v>
      </c>
      <c r="B106" s="232"/>
      <c r="C106" s="318"/>
      <c r="D106" s="319"/>
      <c r="E106" s="326"/>
      <c r="F106" s="327"/>
      <c r="G106" s="322"/>
      <c r="H106" s="219">
        <f>SUM(H103:I105)</f>
        <v>0</v>
      </c>
      <c r="I106" s="220"/>
    </row>
    <row r="107" spans="1:9" x14ac:dyDescent="0.3">
      <c r="A107" s="39"/>
      <c r="B107" s="35"/>
      <c r="C107" s="35"/>
      <c r="D107" s="35"/>
      <c r="E107" s="35"/>
      <c r="F107" s="35"/>
      <c r="G107" s="35"/>
      <c r="H107" s="35"/>
      <c r="I107" s="44"/>
    </row>
  </sheetData>
  <mergeCells count="211">
    <mergeCell ref="A105:B105"/>
    <mergeCell ref="C105:D105"/>
    <mergeCell ref="E105:F105"/>
    <mergeCell ref="H105:I105"/>
    <mergeCell ref="A106:B106"/>
    <mergeCell ref="C106:D106"/>
    <mergeCell ref="E106:F106"/>
    <mergeCell ref="H106:I106"/>
    <mergeCell ref="A103:B103"/>
    <mergeCell ref="C103:D103"/>
    <mergeCell ref="E103:F103"/>
    <mergeCell ref="H103:I103"/>
    <mergeCell ref="A104:B104"/>
    <mergeCell ref="C104:D104"/>
    <mergeCell ref="E104:F104"/>
    <mergeCell ref="H104:I104"/>
    <mergeCell ref="A102:B102"/>
    <mergeCell ref="C102:D102"/>
    <mergeCell ref="E102:F102"/>
    <mergeCell ref="H102:I102"/>
    <mergeCell ref="C97:D97"/>
    <mergeCell ref="E97:F97"/>
    <mergeCell ref="H97:I97"/>
    <mergeCell ref="C98:D98"/>
    <mergeCell ref="E98:F98"/>
    <mergeCell ref="H98:I98"/>
    <mergeCell ref="C95:D95"/>
    <mergeCell ref="E95:F95"/>
    <mergeCell ref="H95:I95"/>
    <mergeCell ref="C96:D96"/>
    <mergeCell ref="E96:F96"/>
    <mergeCell ref="H96:I96"/>
    <mergeCell ref="A101:B101"/>
    <mergeCell ref="C101:D101"/>
    <mergeCell ref="E101:F101"/>
    <mergeCell ref="H101:I101"/>
    <mergeCell ref="C93:D93"/>
    <mergeCell ref="E93:F93"/>
    <mergeCell ref="H93:I93"/>
    <mergeCell ref="C94:D94"/>
    <mergeCell ref="E94:F94"/>
    <mergeCell ref="H94:I94"/>
    <mergeCell ref="C89:D89"/>
    <mergeCell ref="E89:F89"/>
    <mergeCell ref="H89:I89"/>
    <mergeCell ref="C92:D92"/>
    <mergeCell ref="E92:F92"/>
    <mergeCell ref="H92:I92"/>
    <mergeCell ref="C87:D87"/>
    <mergeCell ref="E87:F87"/>
    <mergeCell ref="H87:I87"/>
    <mergeCell ref="C88:D88"/>
    <mergeCell ref="E88:F88"/>
    <mergeCell ref="H88:I88"/>
    <mergeCell ref="C85:D85"/>
    <mergeCell ref="E85:F85"/>
    <mergeCell ref="H85:I85"/>
    <mergeCell ref="C86:D86"/>
    <mergeCell ref="E86:F86"/>
    <mergeCell ref="H86:I86"/>
    <mergeCell ref="C81:D81"/>
    <mergeCell ref="E81:F81"/>
    <mergeCell ref="H81:I81"/>
    <mergeCell ref="C84:D84"/>
    <mergeCell ref="E84:F84"/>
    <mergeCell ref="H84:I84"/>
    <mergeCell ref="C79:D79"/>
    <mergeCell ref="E79:F79"/>
    <mergeCell ref="H79:I79"/>
    <mergeCell ref="C80:D80"/>
    <mergeCell ref="E80:F80"/>
    <mergeCell ref="H80:I80"/>
    <mergeCell ref="C77:D77"/>
    <mergeCell ref="E77:F77"/>
    <mergeCell ref="H77:I77"/>
    <mergeCell ref="C78:D78"/>
    <mergeCell ref="E78:F78"/>
    <mergeCell ref="H78:I78"/>
    <mergeCell ref="C73:D73"/>
    <mergeCell ref="E73:F73"/>
    <mergeCell ref="H73:I73"/>
    <mergeCell ref="C74:D74"/>
    <mergeCell ref="E74:F74"/>
    <mergeCell ref="H74:I74"/>
    <mergeCell ref="C71:D71"/>
    <mergeCell ref="E71:F71"/>
    <mergeCell ref="H71:I71"/>
    <mergeCell ref="C72:D72"/>
    <mergeCell ref="E72:F72"/>
    <mergeCell ref="H72:I72"/>
    <mergeCell ref="A67:B67"/>
    <mergeCell ref="C67:D67"/>
    <mergeCell ref="E67:F67"/>
    <mergeCell ref="H67:I67"/>
    <mergeCell ref="C70:D70"/>
    <mergeCell ref="E70:F70"/>
    <mergeCell ref="H70:I70"/>
    <mergeCell ref="A65:B65"/>
    <mergeCell ref="C65:D65"/>
    <mergeCell ref="E65:F65"/>
    <mergeCell ref="H65:I65"/>
    <mergeCell ref="A66:B66"/>
    <mergeCell ref="C66:D66"/>
    <mergeCell ref="E66:F66"/>
    <mergeCell ref="H66:I66"/>
    <mergeCell ref="A63:B63"/>
    <mergeCell ref="C63:D63"/>
    <mergeCell ref="E63:F63"/>
    <mergeCell ref="A64:B64"/>
    <mergeCell ref="C64:D64"/>
    <mergeCell ref="E64:F64"/>
    <mergeCell ref="H64:I64"/>
    <mergeCell ref="C58:D58"/>
    <mergeCell ref="E58:F58"/>
    <mergeCell ref="H58:I58"/>
    <mergeCell ref="H59:I59"/>
    <mergeCell ref="A62:B62"/>
    <mergeCell ref="C62:D62"/>
    <mergeCell ref="E62:F62"/>
    <mergeCell ref="H62:I62"/>
    <mergeCell ref="E54:F54"/>
    <mergeCell ref="H54:I54"/>
    <mergeCell ref="C56:D56"/>
    <mergeCell ref="E56:F56"/>
    <mergeCell ref="H56:I56"/>
    <mergeCell ref="A57:I57"/>
    <mergeCell ref="A50:B50"/>
    <mergeCell ref="C50:D50"/>
    <mergeCell ref="E50:F50"/>
    <mergeCell ref="H50:I50"/>
    <mergeCell ref="A51:B51"/>
    <mergeCell ref="C51:D51"/>
    <mergeCell ref="E51:F51"/>
    <mergeCell ref="H51:I51"/>
    <mergeCell ref="A48:B48"/>
    <mergeCell ref="C48:D48"/>
    <mergeCell ref="E48:F48"/>
    <mergeCell ref="H48:I48"/>
    <mergeCell ref="A49:B49"/>
    <mergeCell ref="C49:D49"/>
    <mergeCell ref="E49:F49"/>
    <mergeCell ref="H49:I49"/>
    <mergeCell ref="E35:L35"/>
    <mergeCell ref="A46:B46"/>
    <mergeCell ref="C46:D46"/>
    <mergeCell ref="H46:I46"/>
    <mergeCell ref="A47:B47"/>
    <mergeCell ref="C47:D47"/>
    <mergeCell ref="E47:F47"/>
    <mergeCell ref="A31:B31"/>
    <mergeCell ref="C31:D31"/>
    <mergeCell ref="A32:B32"/>
    <mergeCell ref="C32:D32"/>
    <mergeCell ref="A35:B35"/>
    <mergeCell ref="C35:D35"/>
    <mergeCell ref="A28:B28"/>
    <mergeCell ref="C28:D28"/>
    <mergeCell ref="A29:B29"/>
    <mergeCell ref="C29:D29"/>
    <mergeCell ref="A30:B30"/>
    <mergeCell ref="C30:D30"/>
    <mergeCell ref="A25:B25"/>
    <mergeCell ref="C25:D25"/>
    <mergeCell ref="A26:B26"/>
    <mergeCell ref="C26:D26"/>
    <mergeCell ref="A27:B27"/>
    <mergeCell ref="C27:D27"/>
    <mergeCell ref="A23:B23"/>
    <mergeCell ref="C23:D23"/>
    <mergeCell ref="A24:B24"/>
    <mergeCell ref="C24:D24"/>
    <mergeCell ref="A19:B19"/>
    <mergeCell ref="C19:D19"/>
    <mergeCell ref="A20:B20"/>
    <mergeCell ref="C20:D20"/>
    <mergeCell ref="A21:B21"/>
    <mergeCell ref="C21:D21"/>
    <mergeCell ref="A18:B18"/>
    <mergeCell ref="C18:D18"/>
    <mergeCell ref="A13:B13"/>
    <mergeCell ref="C13:D13"/>
    <mergeCell ref="A14:B14"/>
    <mergeCell ref="C14:D14"/>
    <mergeCell ref="A15:B15"/>
    <mergeCell ref="C15:D15"/>
    <mergeCell ref="A22:B22"/>
    <mergeCell ref="C22:D22"/>
    <mergeCell ref="A1:F1"/>
    <mergeCell ref="B2:F2"/>
    <mergeCell ref="B3:F3"/>
    <mergeCell ref="A5:D5"/>
    <mergeCell ref="A6:B6"/>
    <mergeCell ref="C6:D6"/>
    <mergeCell ref="E46:F46"/>
    <mergeCell ref="C54:D54"/>
    <mergeCell ref="A10:B10"/>
    <mergeCell ref="C10:D10"/>
    <mergeCell ref="A11:B11"/>
    <mergeCell ref="C11:D11"/>
    <mergeCell ref="A12:B12"/>
    <mergeCell ref="C12:D12"/>
    <mergeCell ref="A7:B7"/>
    <mergeCell ref="C7:D7"/>
    <mergeCell ref="A8:B8"/>
    <mergeCell ref="C8:D8"/>
    <mergeCell ref="A9:B9"/>
    <mergeCell ref="C9:D9"/>
    <mergeCell ref="A16:B16"/>
    <mergeCell ref="C16:D16"/>
    <mergeCell ref="A17:B17"/>
    <mergeCell ref="C17:D17"/>
  </mergeCells>
  <pageMargins left="0.5" right="0.34" top="1.2" bottom="0.5" header="0.3" footer="0.3"/>
  <pageSetup scale="63" fitToHeight="2" orientation="portrait" r:id="rId1"/>
  <headerFooter differentFirst="1" alignWithMargins="0">
    <oddFooter>&amp;L&amp;"Arial,Italic"&amp;8Service Area Budget Summary&amp;C&amp;"Arial,Italic"&amp;8Page &amp;P of &amp;N&amp;R&amp;"-,Italic"&amp;9Revised 04/05/2025</oddFooter>
    <firstHeader>&amp;L&amp;G
  &amp;"Arial,Bold"&amp;8  HIV/AIDS, HEPATITIS, STD, 
     AND TB ADMINISTRATION</firstHeader>
    <firstFooter>&amp;L&amp;"-,Italic"&amp;9Service Area Budget Summary&amp;CPage &amp;P of &amp;N&amp;R&amp;"-,Regular"&amp;9Revised 04/03/2025</firstFooter>
  </headerFooter>
  <rowBreaks count="1" manualBreakCount="1">
    <brk id="59" max="11" man="1"/>
  </rowBreaks>
  <drawing r:id="rId2"/>
  <legacy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6DCB6-ABFD-421A-9E59-4A13E5A11EFA}">
  <dimension ref="A1:N106"/>
  <sheetViews>
    <sheetView showGridLines="0" topLeftCell="A16" zoomScaleNormal="100" zoomScaleSheetLayoutView="68" workbookViewId="0">
      <selection activeCell="H79" sqref="H79:I79"/>
    </sheetView>
  </sheetViews>
  <sheetFormatPr defaultRowHeight="13" x14ac:dyDescent="0.3"/>
  <cols>
    <col min="1" max="1" width="27.26953125" style="22" customWidth="1"/>
    <col min="2" max="2" width="14.81640625" style="22" customWidth="1"/>
    <col min="3" max="3" width="13.1796875" style="22" customWidth="1"/>
    <col min="4" max="4" width="5.7265625" style="22" customWidth="1"/>
    <col min="5" max="5" width="10" style="22" customWidth="1"/>
    <col min="6" max="6" width="10.1796875" style="22" customWidth="1"/>
    <col min="7" max="7" width="10.1796875" style="22" bestFit="1" customWidth="1"/>
    <col min="8" max="8" width="7.1796875" style="22" customWidth="1"/>
    <col min="9" max="9" width="12.81640625" style="22" customWidth="1"/>
    <col min="10" max="10" width="8.1796875" style="22" customWidth="1"/>
    <col min="11" max="11" width="12.54296875" style="22" customWidth="1"/>
    <col min="12" max="12" width="14.1796875" style="22" customWidth="1"/>
  </cols>
  <sheetData>
    <row r="1" spans="1:12" ht="15.5" x14ac:dyDescent="0.35">
      <c r="A1" s="160"/>
      <c r="B1" s="160"/>
      <c r="C1" s="160"/>
      <c r="D1" s="160"/>
      <c r="E1" s="160"/>
      <c r="F1" s="160"/>
      <c r="L1" s="159"/>
    </row>
    <row r="2" spans="1:12" ht="27" customHeight="1" x14ac:dyDescent="0.45">
      <c r="A2" s="90" t="s">
        <v>43</v>
      </c>
      <c r="B2" s="161" t="s">
        <v>117</v>
      </c>
      <c r="C2" s="161"/>
      <c r="D2" s="161"/>
      <c r="E2" s="161"/>
      <c r="F2" s="161"/>
    </row>
    <row r="3" spans="1:12" ht="33" customHeight="1" x14ac:dyDescent="0.45">
      <c r="A3" s="90" t="s">
        <v>59</v>
      </c>
      <c r="B3" s="162" t="s">
        <v>118</v>
      </c>
      <c r="C3" s="162"/>
      <c r="D3" s="162"/>
      <c r="E3" s="162"/>
      <c r="F3" s="162"/>
    </row>
    <row r="4" spans="1:12" ht="12.65" customHeight="1" x14ac:dyDescent="0.3"/>
    <row r="5" spans="1:12" ht="20.149999999999999" customHeight="1" thickBot="1" x14ac:dyDescent="0.5">
      <c r="A5" s="163" t="s">
        <v>135</v>
      </c>
      <c r="B5" s="163"/>
      <c r="C5" s="163"/>
      <c r="D5" s="163"/>
    </row>
    <row r="6" spans="1:12" ht="12.25" customHeight="1" x14ac:dyDescent="0.35">
      <c r="A6" s="164"/>
      <c r="B6" s="165"/>
      <c r="C6" s="166" t="s">
        <v>45</v>
      </c>
      <c r="D6" s="167"/>
    </row>
    <row r="7" spans="1:12" ht="12.25" customHeight="1" x14ac:dyDescent="0.35">
      <c r="A7" s="174"/>
      <c r="B7" s="329"/>
      <c r="C7" s="328"/>
      <c r="D7" s="330"/>
    </row>
    <row r="8" spans="1:12" ht="15.5" x14ac:dyDescent="0.35">
      <c r="A8" s="170" t="s">
        <v>46</v>
      </c>
      <c r="B8" s="171"/>
      <c r="C8" s="178">
        <f>I42</f>
        <v>18246</v>
      </c>
      <c r="D8" s="179"/>
    </row>
    <row r="9" spans="1:12" ht="12.25" customHeight="1" x14ac:dyDescent="0.35">
      <c r="A9" s="170"/>
      <c r="B9" s="171"/>
      <c r="C9" s="178"/>
      <c r="D9" s="179"/>
    </row>
    <row r="10" spans="1:12" ht="15.5" x14ac:dyDescent="0.35">
      <c r="A10" s="170" t="s">
        <v>47</v>
      </c>
      <c r="B10" s="171"/>
      <c r="C10" s="178">
        <f>K42</f>
        <v>4124</v>
      </c>
      <c r="D10" s="179"/>
    </row>
    <row r="11" spans="1:12" ht="12.25" customHeight="1" x14ac:dyDescent="0.35">
      <c r="A11" s="170"/>
      <c r="B11" s="171"/>
      <c r="C11" s="178"/>
      <c r="D11" s="179"/>
    </row>
    <row r="12" spans="1:12" ht="15.5" x14ac:dyDescent="0.35">
      <c r="A12" s="170" t="s">
        <v>48</v>
      </c>
      <c r="B12" s="171"/>
      <c r="C12" s="178">
        <f>H50</f>
        <v>450</v>
      </c>
      <c r="D12" s="179"/>
    </row>
    <row r="13" spans="1:12" ht="12.25" customHeight="1" x14ac:dyDescent="0.35">
      <c r="A13" s="170"/>
      <c r="B13" s="171"/>
      <c r="C13" s="178"/>
      <c r="D13" s="179"/>
    </row>
    <row r="14" spans="1:12" ht="15.5" x14ac:dyDescent="0.35">
      <c r="A14" s="170" t="s">
        <v>49</v>
      </c>
      <c r="B14" s="171"/>
      <c r="C14" s="178">
        <f>H58</f>
        <v>16020</v>
      </c>
      <c r="D14" s="179"/>
    </row>
    <row r="15" spans="1:12" ht="12.25" customHeight="1" x14ac:dyDescent="0.35">
      <c r="A15" s="170"/>
      <c r="B15" s="171"/>
      <c r="C15" s="178"/>
      <c r="D15" s="179"/>
    </row>
    <row r="16" spans="1:12" ht="15.5" x14ac:dyDescent="0.35">
      <c r="A16" s="170" t="s">
        <v>50</v>
      </c>
      <c r="B16" s="171"/>
      <c r="C16" s="178">
        <f>H66</f>
        <v>0</v>
      </c>
      <c r="D16" s="179"/>
    </row>
    <row r="17" spans="1:14" ht="12.25" customHeight="1" x14ac:dyDescent="0.35">
      <c r="A17" s="170"/>
      <c r="B17" s="171"/>
      <c r="C17" s="178"/>
      <c r="D17" s="179"/>
    </row>
    <row r="18" spans="1:14" ht="15.5" x14ac:dyDescent="0.35">
      <c r="A18" s="170" t="s">
        <v>51</v>
      </c>
      <c r="B18" s="171"/>
      <c r="C18" s="178">
        <f>H73</f>
        <v>269.08999999999997</v>
      </c>
      <c r="D18" s="179"/>
    </row>
    <row r="19" spans="1:14" ht="12.25" customHeight="1" x14ac:dyDescent="0.35">
      <c r="A19" s="170"/>
      <c r="B19" s="171"/>
      <c r="C19" s="178"/>
      <c r="D19" s="179"/>
    </row>
    <row r="20" spans="1:14" ht="15.5" x14ac:dyDescent="0.35">
      <c r="A20" s="170" t="s">
        <v>52</v>
      </c>
      <c r="B20" s="171"/>
      <c r="C20" s="178">
        <f>H80</f>
        <v>0</v>
      </c>
      <c r="D20" s="179"/>
    </row>
    <row r="21" spans="1:14" ht="12.25" customHeight="1" x14ac:dyDescent="0.35">
      <c r="A21" s="170"/>
      <c r="B21" s="171"/>
      <c r="C21" s="178"/>
      <c r="D21" s="179"/>
    </row>
    <row r="22" spans="1:14" ht="15.5" x14ac:dyDescent="0.35">
      <c r="A22" s="170" t="s">
        <v>53</v>
      </c>
      <c r="B22" s="171"/>
      <c r="C22" s="178">
        <f>H88</f>
        <v>0</v>
      </c>
      <c r="D22" s="179"/>
    </row>
    <row r="23" spans="1:14" ht="12.25" customHeight="1" x14ac:dyDescent="0.35">
      <c r="A23" s="170"/>
      <c r="B23" s="171"/>
      <c r="C23" s="178"/>
      <c r="D23" s="179"/>
    </row>
    <row r="24" spans="1:14" ht="15.5" x14ac:dyDescent="0.35">
      <c r="A24" s="170" t="s">
        <v>54</v>
      </c>
      <c r="B24" s="171"/>
      <c r="C24" s="178">
        <f>H97</f>
        <v>1800</v>
      </c>
      <c r="D24" s="179"/>
    </row>
    <row r="25" spans="1:14" ht="12.25" customHeight="1" x14ac:dyDescent="0.35">
      <c r="A25" s="170"/>
      <c r="B25" s="171"/>
      <c r="C25" s="178"/>
      <c r="D25" s="179"/>
    </row>
    <row r="26" spans="1:14" ht="15.5" x14ac:dyDescent="0.35">
      <c r="A26" s="170" t="s">
        <v>112</v>
      </c>
      <c r="B26" s="171"/>
      <c r="C26" s="178">
        <v>0</v>
      </c>
      <c r="D26" s="179"/>
    </row>
    <row r="27" spans="1:14" ht="12.25" customHeight="1" x14ac:dyDescent="0.35">
      <c r="A27" s="170"/>
      <c r="B27" s="171"/>
      <c r="C27" s="178"/>
      <c r="D27" s="179"/>
    </row>
    <row r="28" spans="1:14" s="22" customFormat="1" ht="15.5" x14ac:dyDescent="0.35">
      <c r="A28" s="170" t="s">
        <v>145</v>
      </c>
      <c r="B28" s="171"/>
      <c r="C28" s="262">
        <f>C8+C10+C12+C14+C16+C18+C20+C22+C24+C26</f>
        <v>40909.089999999997</v>
      </c>
      <c r="D28" s="263"/>
      <c r="E28" s="143">
        <f>409090.91*0.1</f>
        <v>40909.091</v>
      </c>
      <c r="F28" s="143">
        <f>E28-C28</f>
        <v>1.0000000038417056E-3</v>
      </c>
      <c r="M28"/>
      <c r="N28"/>
    </row>
    <row r="29" spans="1:14" s="22" customFormat="1" ht="15.5" x14ac:dyDescent="0.35">
      <c r="A29" s="256" t="s">
        <v>63</v>
      </c>
      <c r="B29" s="257"/>
      <c r="C29" s="264">
        <f>'Sample Overall'!$C$32</f>
        <v>40909.091</v>
      </c>
      <c r="D29" s="265"/>
      <c r="E29" s="140"/>
      <c r="M29"/>
      <c r="N29"/>
    </row>
    <row r="30" spans="1:14" s="22" customFormat="1" ht="16" thickBot="1" x14ac:dyDescent="0.4">
      <c r="A30" s="193" t="s">
        <v>58</v>
      </c>
      <c r="B30" s="194"/>
      <c r="C30" s="195">
        <f>C28</f>
        <v>40909.089999999997</v>
      </c>
      <c r="D30" s="196"/>
      <c r="M30"/>
      <c r="N30"/>
    </row>
    <row r="31" spans="1:14" ht="12.65" customHeight="1" x14ac:dyDescent="0.3">
      <c r="A31" s="30"/>
      <c r="B31" s="30"/>
      <c r="C31" s="31"/>
      <c r="D31" s="31"/>
    </row>
    <row r="32" spans="1:14" ht="19" thickBot="1" x14ac:dyDescent="0.5">
      <c r="A32" s="90" t="s">
        <v>8</v>
      </c>
    </row>
    <row r="33" spans="1:12" s="49" customFormat="1" x14ac:dyDescent="0.3">
      <c r="A33" s="197"/>
      <c r="B33" s="198"/>
      <c r="C33" s="199" t="s">
        <v>64</v>
      </c>
      <c r="D33" s="200"/>
      <c r="E33" s="182" t="s">
        <v>65</v>
      </c>
      <c r="F33" s="183"/>
      <c r="G33" s="183"/>
      <c r="H33" s="183"/>
      <c r="I33" s="183"/>
      <c r="J33" s="183"/>
      <c r="K33" s="183"/>
      <c r="L33" s="184"/>
    </row>
    <row r="34" spans="1:12" s="64" customFormat="1" ht="43.5" x14ac:dyDescent="0.35">
      <c r="A34" s="60" t="s">
        <v>66</v>
      </c>
      <c r="B34" s="61" t="s">
        <v>67</v>
      </c>
      <c r="C34" s="61" t="s">
        <v>68</v>
      </c>
      <c r="D34" s="61" t="s">
        <v>69</v>
      </c>
      <c r="E34" s="61" t="s">
        <v>70</v>
      </c>
      <c r="F34" s="62" t="s">
        <v>142</v>
      </c>
      <c r="G34" s="61" t="s">
        <v>72</v>
      </c>
      <c r="H34" s="61" t="s">
        <v>73</v>
      </c>
      <c r="I34" s="61" t="s">
        <v>74</v>
      </c>
      <c r="J34" s="61" t="s">
        <v>75</v>
      </c>
      <c r="K34" s="61" t="s">
        <v>76</v>
      </c>
      <c r="L34" s="63" t="s">
        <v>77</v>
      </c>
    </row>
    <row r="35" spans="1:12" s="69" customFormat="1" ht="14.5" x14ac:dyDescent="0.35">
      <c r="A35" s="65"/>
      <c r="B35" s="66"/>
      <c r="C35" s="66"/>
      <c r="D35" s="66"/>
      <c r="E35" s="66"/>
      <c r="F35" s="67"/>
      <c r="G35" s="66"/>
      <c r="H35" s="66"/>
      <c r="I35" s="66"/>
      <c r="J35" s="66"/>
      <c r="K35" s="66"/>
      <c r="L35" s="68"/>
    </row>
    <row r="36" spans="1:12" s="69" customFormat="1" ht="14.5" x14ac:dyDescent="0.35">
      <c r="A36" s="70" t="s">
        <v>143</v>
      </c>
      <c r="B36" s="71" t="s">
        <v>78</v>
      </c>
      <c r="C36" s="72"/>
      <c r="D36" s="73"/>
      <c r="E36" s="72"/>
      <c r="F36" s="74"/>
      <c r="G36" s="75">
        <v>0</v>
      </c>
      <c r="H36" s="76"/>
      <c r="I36" s="72">
        <v>18246</v>
      </c>
      <c r="J36" s="85">
        <v>0.22600000000000001</v>
      </c>
      <c r="K36" s="72">
        <v>4124</v>
      </c>
      <c r="L36" s="77">
        <f>I36+K36</f>
        <v>22370</v>
      </c>
    </row>
    <row r="37" spans="1:12" s="69" customFormat="1" ht="14.5" x14ac:dyDescent="0.35">
      <c r="A37" s="70"/>
      <c r="B37" s="71"/>
      <c r="C37" s="72"/>
      <c r="D37" s="73"/>
      <c r="E37" s="72"/>
      <c r="F37" s="74"/>
      <c r="G37" s="75">
        <v>0</v>
      </c>
      <c r="H37" s="76"/>
      <c r="I37" s="72">
        <v>0</v>
      </c>
      <c r="J37" s="85">
        <v>0.22600000000000001</v>
      </c>
      <c r="K37" s="72">
        <v>0</v>
      </c>
      <c r="L37" s="77">
        <v>0</v>
      </c>
    </row>
    <row r="38" spans="1:12" s="69" customFormat="1" ht="14.5" x14ac:dyDescent="0.35">
      <c r="A38" s="70"/>
      <c r="B38" s="84"/>
      <c r="C38" s="71"/>
      <c r="D38" s="73"/>
      <c r="E38" s="72"/>
      <c r="F38" s="74"/>
      <c r="G38" s="75">
        <f t="shared" ref="G38:G41" si="0">E38*F38</f>
        <v>0</v>
      </c>
      <c r="H38" s="76"/>
      <c r="I38" s="72">
        <f t="shared" ref="I38:I41" si="1">G38*H38</f>
        <v>0</v>
      </c>
      <c r="J38" s="85">
        <v>0.22600000000000001</v>
      </c>
      <c r="K38" s="72">
        <f t="shared" ref="K38:K41" si="2">I38*J38</f>
        <v>0</v>
      </c>
      <c r="L38" s="77">
        <f t="shared" ref="L38:L41" si="3">I38+K38</f>
        <v>0</v>
      </c>
    </row>
    <row r="39" spans="1:12" s="69" customFormat="1" ht="14.5" x14ac:dyDescent="0.35">
      <c r="A39" s="70"/>
      <c r="B39" s="84"/>
      <c r="C39" s="71"/>
      <c r="D39" s="73"/>
      <c r="E39" s="72"/>
      <c r="F39" s="74"/>
      <c r="G39" s="75">
        <f t="shared" si="0"/>
        <v>0</v>
      </c>
      <c r="H39" s="76"/>
      <c r="I39" s="72">
        <f t="shared" si="1"/>
        <v>0</v>
      </c>
      <c r="J39" s="85"/>
      <c r="K39" s="72">
        <f t="shared" si="2"/>
        <v>0</v>
      </c>
      <c r="L39" s="77">
        <f t="shared" si="3"/>
        <v>0</v>
      </c>
    </row>
    <row r="40" spans="1:12" s="69" customFormat="1" ht="14.5" x14ac:dyDescent="0.35">
      <c r="A40" s="70"/>
      <c r="B40" s="71"/>
      <c r="C40" s="72"/>
      <c r="D40" s="73"/>
      <c r="E40" s="72"/>
      <c r="F40" s="71"/>
      <c r="G40" s="72">
        <f t="shared" si="0"/>
        <v>0</v>
      </c>
      <c r="H40" s="76"/>
      <c r="I40" s="72">
        <f t="shared" si="1"/>
        <v>0</v>
      </c>
      <c r="J40" s="85"/>
      <c r="K40" s="72">
        <f t="shared" si="2"/>
        <v>0</v>
      </c>
      <c r="L40" s="77">
        <f t="shared" si="3"/>
        <v>0</v>
      </c>
    </row>
    <row r="41" spans="1:12" s="69" customFormat="1" ht="14.5" x14ac:dyDescent="0.35">
      <c r="A41" s="70"/>
      <c r="B41" s="71"/>
      <c r="C41" s="72"/>
      <c r="D41" s="73"/>
      <c r="E41" s="72"/>
      <c r="F41" s="71"/>
      <c r="G41" s="72">
        <f t="shared" si="0"/>
        <v>0</v>
      </c>
      <c r="H41" s="76"/>
      <c r="I41" s="72">
        <f t="shared" si="1"/>
        <v>0</v>
      </c>
      <c r="J41" s="85"/>
      <c r="K41" s="72">
        <f t="shared" si="2"/>
        <v>0</v>
      </c>
      <c r="L41" s="77">
        <f t="shared" si="3"/>
        <v>0</v>
      </c>
    </row>
    <row r="42" spans="1:12" s="69" customFormat="1" ht="15" thickBot="1" x14ac:dyDescent="0.4">
      <c r="A42" s="78" t="s">
        <v>58</v>
      </c>
      <c r="B42" s="320"/>
      <c r="C42" s="320"/>
      <c r="D42" s="320"/>
      <c r="E42" s="320"/>
      <c r="F42" s="321"/>
      <c r="G42" s="320"/>
      <c r="H42" s="320"/>
      <c r="I42" s="79">
        <f>SUM(I36:I41)</f>
        <v>18246</v>
      </c>
      <c r="J42" s="320"/>
      <c r="K42" s="79">
        <f>SUM(K36:K41)</f>
        <v>4124</v>
      </c>
      <c r="L42" s="80">
        <f>I42+K42</f>
        <v>22370</v>
      </c>
    </row>
    <row r="43" spans="1:12" ht="12" customHeight="1" x14ac:dyDescent="0.3">
      <c r="A43" s="35"/>
      <c r="B43" s="35"/>
      <c r="C43" s="35"/>
      <c r="D43" s="35"/>
      <c r="E43" s="35"/>
      <c r="F43" s="35"/>
      <c r="G43" s="35"/>
      <c r="H43" s="35"/>
      <c r="I43" s="35"/>
      <c r="J43" s="35"/>
      <c r="K43" s="35"/>
      <c r="L43" s="121"/>
    </row>
    <row r="44" spans="1:12" ht="19" thickBot="1" x14ac:dyDescent="0.5">
      <c r="A44" s="90" t="s">
        <v>79</v>
      </c>
      <c r="B44" s="35"/>
      <c r="C44" s="35"/>
      <c r="D44" s="35"/>
      <c r="E44" s="35"/>
      <c r="F44" s="35"/>
      <c r="G44" s="35"/>
      <c r="H44" s="35"/>
      <c r="I44" s="35"/>
      <c r="J44" s="35"/>
      <c r="K44" s="36"/>
      <c r="L44" s="35"/>
    </row>
    <row r="45" spans="1:12" s="136" customFormat="1" ht="26" x14ac:dyDescent="0.3">
      <c r="A45" s="304" t="s">
        <v>80</v>
      </c>
      <c r="B45" s="169"/>
      <c r="C45" s="168" t="s">
        <v>131</v>
      </c>
      <c r="D45" s="169"/>
      <c r="E45" s="168" t="s">
        <v>114</v>
      </c>
      <c r="F45" s="169"/>
      <c r="G45" s="103" t="s">
        <v>121</v>
      </c>
      <c r="H45" s="168" t="s">
        <v>81</v>
      </c>
      <c r="I45" s="305"/>
      <c r="J45" s="111"/>
      <c r="K45" s="135"/>
      <c r="L45" s="111"/>
    </row>
    <row r="46" spans="1:12" s="49" customFormat="1" x14ac:dyDescent="0.3">
      <c r="A46" s="189"/>
      <c r="B46" s="312"/>
      <c r="C46" s="313"/>
      <c r="D46" s="314"/>
      <c r="E46" s="313"/>
      <c r="F46" s="314"/>
      <c r="G46" s="51"/>
      <c r="H46" s="58"/>
      <c r="I46" s="92"/>
      <c r="J46" s="22"/>
      <c r="K46" s="55"/>
      <c r="L46" s="22"/>
    </row>
    <row r="47" spans="1:12" s="49" customFormat="1" x14ac:dyDescent="0.3">
      <c r="A47" s="212" t="s">
        <v>113</v>
      </c>
      <c r="B47" s="213"/>
      <c r="C47" s="214">
        <v>1.5</v>
      </c>
      <c r="D47" s="213"/>
      <c r="E47" s="300">
        <v>25</v>
      </c>
      <c r="F47" s="301"/>
      <c r="G47" s="56">
        <f>C47*12</f>
        <v>18</v>
      </c>
      <c r="H47" s="217">
        <f>E47*G47</f>
        <v>450</v>
      </c>
      <c r="I47" s="218"/>
      <c r="J47" s="22"/>
      <c r="K47" s="55"/>
      <c r="L47" s="22"/>
    </row>
    <row r="48" spans="1:12" x14ac:dyDescent="0.3">
      <c r="A48" s="201"/>
      <c r="B48" s="202"/>
      <c r="C48" s="203"/>
      <c r="D48" s="202"/>
      <c r="E48" s="298"/>
      <c r="F48" s="299"/>
      <c r="G48" s="34"/>
      <c r="H48" s="206">
        <f>E48*G48</f>
        <v>0</v>
      </c>
      <c r="I48" s="207"/>
      <c r="J48" s="35"/>
      <c r="K48" s="36"/>
      <c r="L48" s="35"/>
    </row>
    <row r="49" spans="1:14" x14ac:dyDescent="0.3">
      <c r="A49" s="201"/>
      <c r="B49" s="202"/>
      <c r="C49" s="203"/>
      <c r="D49" s="202"/>
      <c r="E49" s="298"/>
      <c r="F49" s="299"/>
      <c r="G49" s="34"/>
      <c r="H49" s="206">
        <f>E49*G49</f>
        <v>0</v>
      </c>
      <c r="I49" s="207"/>
      <c r="J49" s="35"/>
      <c r="K49" s="35"/>
      <c r="L49" s="35"/>
    </row>
    <row r="50" spans="1:14" ht="13.5" thickBot="1" x14ac:dyDescent="0.35">
      <c r="A50" s="208" t="s">
        <v>58</v>
      </c>
      <c r="B50" s="209"/>
      <c r="C50" s="318"/>
      <c r="D50" s="319"/>
      <c r="E50" s="318"/>
      <c r="F50" s="319"/>
      <c r="G50" s="322"/>
      <c r="H50" s="210">
        <f>SUM(H47:I49)</f>
        <v>450</v>
      </c>
      <c r="I50" s="211"/>
      <c r="J50" s="35"/>
      <c r="K50" s="35"/>
      <c r="L50" s="35"/>
    </row>
    <row r="51" spans="1:14" x14ac:dyDescent="0.3">
      <c r="A51" s="35"/>
      <c r="B51" s="35"/>
      <c r="C51" s="35"/>
      <c r="D51" s="37"/>
      <c r="E51" s="35"/>
      <c r="F51" s="35"/>
      <c r="G51" s="35"/>
      <c r="H51" s="35"/>
      <c r="I51" s="35"/>
      <c r="J51" s="35"/>
      <c r="K51" s="35"/>
      <c r="L51" s="35"/>
    </row>
    <row r="52" spans="1:14" s="49" customFormat="1" ht="19" thickBot="1" x14ac:dyDescent="0.5">
      <c r="A52" s="90" t="s">
        <v>82</v>
      </c>
      <c r="B52" s="22"/>
      <c r="C52" s="22"/>
      <c r="D52" s="40"/>
      <c r="E52" s="22"/>
      <c r="F52" s="22"/>
      <c r="G52" s="22"/>
      <c r="H52" s="22"/>
      <c r="I52" s="22"/>
      <c r="J52" s="22"/>
      <c r="K52" s="22"/>
      <c r="L52" s="22"/>
    </row>
    <row r="53" spans="1:14" s="136" customFormat="1" ht="39" customHeight="1" x14ac:dyDescent="0.3">
      <c r="A53" s="137" t="s">
        <v>83</v>
      </c>
      <c r="B53" s="110" t="s">
        <v>67</v>
      </c>
      <c r="C53" s="168" t="s">
        <v>131</v>
      </c>
      <c r="D53" s="169"/>
      <c r="E53" s="168" t="s">
        <v>114</v>
      </c>
      <c r="F53" s="169"/>
      <c r="G53" s="138" t="s">
        <v>121</v>
      </c>
      <c r="H53" s="168" t="s">
        <v>81</v>
      </c>
      <c r="I53" s="305"/>
      <c r="J53" s="139"/>
      <c r="K53" s="139"/>
      <c r="L53" s="139"/>
    </row>
    <row r="54" spans="1:14" s="49" customFormat="1" x14ac:dyDescent="0.3">
      <c r="A54" s="50"/>
      <c r="B54" s="51"/>
      <c r="C54" s="58"/>
      <c r="D54" s="59"/>
      <c r="E54" s="58"/>
      <c r="F54" s="52"/>
      <c r="G54" s="51"/>
      <c r="H54" s="58"/>
      <c r="I54" s="92"/>
      <c r="J54" s="22"/>
      <c r="K54" s="22"/>
      <c r="L54" s="22"/>
    </row>
    <row r="55" spans="1:14" s="49" customFormat="1" x14ac:dyDescent="0.3">
      <c r="A55" s="43" t="s">
        <v>17</v>
      </c>
      <c r="B55" s="53" t="s">
        <v>78</v>
      </c>
      <c r="C55" s="214">
        <v>0.5</v>
      </c>
      <c r="D55" s="213"/>
      <c r="E55" s="300">
        <v>1500</v>
      </c>
      <c r="F55" s="301"/>
      <c r="G55" s="41">
        <v>12</v>
      </c>
      <c r="H55" s="217">
        <f>(E55*G55)*C55</f>
        <v>9000</v>
      </c>
      <c r="I55" s="218"/>
      <c r="J55" s="22"/>
      <c r="K55" s="22"/>
      <c r="L55" s="22"/>
    </row>
    <row r="56" spans="1:14" s="49" customFormat="1" x14ac:dyDescent="0.3">
      <c r="A56" s="221"/>
      <c r="B56" s="222"/>
      <c r="C56" s="222"/>
      <c r="D56" s="222"/>
      <c r="E56" s="222"/>
      <c r="F56" s="222"/>
      <c r="G56" s="222"/>
      <c r="H56" s="222"/>
      <c r="I56" s="223"/>
      <c r="J56" s="22"/>
      <c r="K56" s="22"/>
      <c r="L56" s="22"/>
    </row>
    <row r="57" spans="1:14" s="49" customFormat="1" x14ac:dyDescent="0.3">
      <c r="A57" s="43" t="s">
        <v>84</v>
      </c>
      <c r="B57" s="53"/>
      <c r="C57" s="214">
        <v>0.5</v>
      </c>
      <c r="D57" s="213"/>
      <c r="E57" s="300">
        <v>585</v>
      </c>
      <c r="F57" s="301"/>
      <c r="G57" s="41">
        <v>12</v>
      </c>
      <c r="H57" s="217">
        <f>E57*G57</f>
        <v>7020</v>
      </c>
      <c r="I57" s="218"/>
      <c r="J57" s="22"/>
      <c r="K57" s="22"/>
      <c r="L57" s="22"/>
    </row>
    <row r="58" spans="1:14" s="49" customFormat="1" ht="13.5" thickBot="1" x14ac:dyDescent="0.35">
      <c r="A58" s="54" t="s">
        <v>58</v>
      </c>
      <c r="B58" s="322"/>
      <c r="C58" s="323"/>
      <c r="D58" s="324"/>
      <c r="E58" s="323"/>
      <c r="F58" s="325"/>
      <c r="G58" s="322"/>
      <c r="H58" s="219">
        <f>H55+H57</f>
        <v>16020</v>
      </c>
      <c r="I58" s="220"/>
      <c r="J58" s="22"/>
      <c r="K58" s="22"/>
      <c r="L58" s="22"/>
    </row>
    <row r="59" spans="1:14" x14ac:dyDescent="0.3">
      <c r="D59" s="40"/>
    </row>
    <row r="60" spans="1:14" s="22" customFormat="1" ht="19" thickBot="1" x14ac:dyDescent="0.5">
      <c r="A60" s="90" t="s">
        <v>85</v>
      </c>
      <c r="D60" s="40"/>
      <c r="M60"/>
      <c r="N60"/>
    </row>
    <row r="61" spans="1:14" s="111" customFormat="1" ht="26" x14ac:dyDescent="0.3">
      <c r="A61" s="304" t="s">
        <v>80</v>
      </c>
      <c r="B61" s="169"/>
      <c r="C61" s="168" t="s">
        <v>131</v>
      </c>
      <c r="D61" s="169"/>
      <c r="E61" s="168" t="s">
        <v>114</v>
      </c>
      <c r="F61" s="169"/>
      <c r="G61" s="138" t="s">
        <v>121</v>
      </c>
      <c r="H61" s="168" t="s">
        <v>81</v>
      </c>
      <c r="I61" s="305"/>
      <c r="M61" s="4"/>
      <c r="N61" s="4"/>
    </row>
    <row r="62" spans="1:14" s="22" customFormat="1" x14ac:dyDescent="0.3">
      <c r="A62" s="189"/>
      <c r="B62" s="190"/>
      <c r="C62" s="228"/>
      <c r="D62" s="230"/>
      <c r="E62" s="228"/>
      <c r="F62" s="230"/>
      <c r="G62" s="51"/>
      <c r="H62" s="228"/>
      <c r="I62" s="229"/>
      <c r="M62"/>
      <c r="N62"/>
    </row>
    <row r="63" spans="1:14" s="22" customFormat="1" x14ac:dyDescent="0.3">
      <c r="A63" s="212"/>
      <c r="B63" s="213"/>
      <c r="C63" s="215"/>
      <c r="D63" s="216"/>
      <c r="E63" s="383">
        <v>0</v>
      </c>
      <c r="F63" s="384"/>
      <c r="G63" s="122"/>
      <c r="H63" s="217">
        <f>E63*G63</f>
        <v>0</v>
      </c>
      <c r="I63" s="218"/>
      <c r="M63"/>
      <c r="N63"/>
    </row>
    <row r="64" spans="1:14" s="22" customFormat="1" x14ac:dyDescent="0.3">
      <c r="A64" s="224"/>
      <c r="B64" s="225"/>
      <c r="C64" s="215"/>
      <c r="D64" s="216"/>
      <c r="E64" s="383">
        <v>0</v>
      </c>
      <c r="F64" s="384"/>
      <c r="G64" s="123"/>
      <c r="H64" s="226">
        <f>E64*G64</f>
        <v>0</v>
      </c>
      <c r="I64" s="227"/>
      <c r="M64"/>
      <c r="N64"/>
    </row>
    <row r="65" spans="1:14" s="22" customFormat="1" x14ac:dyDescent="0.3">
      <c r="A65" s="224"/>
      <c r="B65" s="225"/>
      <c r="C65" s="215"/>
      <c r="D65" s="216"/>
      <c r="E65" s="383">
        <v>0</v>
      </c>
      <c r="F65" s="384"/>
      <c r="G65" s="41"/>
      <c r="H65" s="226">
        <f>E65*G65</f>
        <v>0</v>
      </c>
      <c r="I65" s="227"/>
      <c r="M65"/>
      <c r="N65"/>
    </row>
    <row r="66" spans="1:14" s="22" customFormat="1" ht="13.5" thickBot="1" x14ac:dyDescent="0.35">
      <c r="A66" s="231" t="s">
        <v>58</v>
      </c>
      <c r="B66" s="232"/>
      <c r="C66" s="326"/>
      <c r="D66" s="327"/>
      <c r="E66" s="326"/>
      <c r="F66" s="327"/>
      <c r="G66" s="322"/>
      <c r="H66" s="233">
        <v>0</v>
      </c>
      <c r="I66" s="234"/>
      <c r="M66"/>
      <c r="N66"/>
    </row>
    <row r="67" spans="1:14" s="22" customFormat="1" x14ac:dyDescent="0.3">
      <c r="A67" s="39"/>
      <c r="B67" s="35"/>
      <c r="C67" s="35"/>
      <c r="D67" s="37"/>
      <c r="E67" s="35"/>
      <c r="F67" s="35"/>
      <c r="G67" s="35"/>
      <c r="H67" s="35"/>
      <c r="I67" s="42"/>
      <c r="M67"/>
      <c r="N67"/>
    </row>
    <row r="68" spans="1:14" s="22" customFormat="1" ht="19" thickBot="1" x14ac:dyDescent="0.5">
      <c r="A68" s="90" t="s">
        <v>86</v>
      </c>
      <c r="B68" s="35"/>
      <c r="C68" s="35"/>
      <c r="D68" s="35"/>
      <c r="E68" s="35"/>
      <c r="F68" s="35"/>
      <c r="G68" s="35"/>
      <c r="H68" s="35"/>
      <c r="I68" s="35"/>
      <c r="M68"/>
      <c r="N68"/>
    </row>
    <row r="69" spans="1:14" s="22" customFormat="1" ht="26" x14ac:dyDescent="0.3">
      <c r="A69" s="57" t="s">
        <v>80</v>
      </c>
      <c r="B69" s="95" t="s">
        <v>67</v>
      </c>
      <c r="C69" s="168" t="s">
        <v>131</v>
      </c>
      <c r="D69" s="169"/>
      <c r="E69" s="187" t="s">
        <v>114</v>
      </c>
      <c r="F69" s="186"/>
      <c r="G69" s="138" t="s">
        <v>121</v>
      </c>
      <c r="H69" s="187" t="s">
        <v>81</v>
      </c>
      <c r="I69" s="188"/>
      <c r="M69"/>
      <c r="N69"/>
    </row>
    <row r="70" spans="1:14" s="22" customFormat="1" x14ac:dyDescent="0.3">
      <c r="A70" s="50"/>
      <c r="B70" s="51"/>
      <c r="C70" s="228"/>
      <c r="D70" s="230"/>
      <c r="E70" s="228"/>
      <c r="F70" s="230"/>
      <c r="G70" s="51"/>
      <c r="H70" s="228"/>
      <c r="I70" s="229"/>
      <c r="M70"/>
      <c r="N70"/>
    </row>
    <row r="71" spans="1:14" s="22" customFormat="1" x14ac:dyDescent="0.3">
      <c r="A71" s="43" t="s">
        <v>144</v>
      </c>
      <c r="B71" s="53" t="s">
        <v>78</v>
      </c>
      <c r="C71" s="214"/>
      <c r="D71" s="213"/>
      <c r="E71" s="383">
        <v>269.08999999999997</v>
      </c>
      <c r="F71" s="384"/>
      <c r="G71" s="124">
        <v>1</v>
      </c>
      <c r="H71" s="217">
        <f>E71*G71</f>
        <v>269.08999999999997</v>
      </c>
      <c r="I71" s="218"/>
      <c r="M71"/>
      <c r="N71"/>
    </row>
    <row r="72" spans="1:14" s="22" customFormat="1" x14ac:dyDescent="0.3">
      <c r="A72" s="43"/>
      <c r="B72" s="53"/>
      <c r="C72" s="214"/>
      <c r="D72" s="213"/>
      <c r="E72" s="383">
        <v>0</v>
      </c>
      <c r="F72" s="384"/>
      <c r="G72" s="41"/>
      <c r="H72" s="226">
        <f>E72*G72</f>
        <v>0</v>
      </c>
      <c r="I72" s="227"/>
      <c r="M72"/>
      <c r="N72"/>
    </row>
    <row r="73" spans="1:14" s="22" customFormat="1" ht="13.5" thickBot="1" x14ac:dyDescent="0.35">
      <c r="A73" s="54" t="s">
        <v>58</v>
      </c>
      <c r="B73" s="322"/>
      <c r="C73" s="326"/>
      <c r="D73" s="327"/>
      <c r="E73" s="326"/>
      <c r="F73" s="327"/>
      <c r="G73" s="322"/>
      <c r="H73" s="219">
        <v>269.08999999999997</v>
      </c>
      <c r="I73" s="220"/>
      <c r="M73"/>
      <c r="N73"/>
    </row>
    <row r="75" spans="1:14" s="22" customFormat="1" ht="19" thickBot="1" x14ac:dyDescent="0.5">
      <c r="A75" s="90" t="s">
        <v>87</v>
      </c>
      <c r="B75" s="35"/>
      <c r="C75" s="35"/>
      <c r="D75" s="35"/>
      <c r="E75" s="35"/>
      <c r="F75" s="35"/>
      <c r="G75" s="35"/>
      <c r="H75" s="35"/>
      <c r="I75" s="35"/>
      <c r="M75"/>
      <c r="N75"/>
    </row>
    <row r="76" spans="1:14" ht="26" x14ac:dyDescent="0.3">
      <c r="A76" s="57" t="s">
        <v>80</v>
      </c>
      <c r="B76" s="95" t="s">
        <v>67</v>
      </c>
      <c r="C76" s="168" t="s">
        <v>131</v>
      </c>
      <c r="D76" s="169"/>
      <c r="E76" s="187" t="s">
        <v>114</v>
      </c>
      <c r="F76" s="186"/>
      <c r="G76" s="138" t="s">
        <v>121</v>
      </c>
      <c r="H76" s="187" t="s">
        <v>81</v>
      </c>
      <c r="I76" s="188"/>
    </row>
    <row r="77" spans="1:14" x14ac:dyDescent="0.3">
      <c r="A77" s="50"/>
      <c r="B77" s="51"/>
      <c r="C77" s="228"/>
      <c r="D77" s="230"/>
      <c r="E77" s="228"/>
      <c r="F77" s="230"/>
      <c r="G77" s="51"/>
      <c r="H77" s="228"/>
      <c r="I77" s="229"/>
    </row>
    <row r="78" spans="1:14" x14ac:dyDescent="0.3">
      <c r="A78" s="43"/>
      <c r="B78" s="41"/>
      <c r="C78" s="215"/>
      <c r="D78" s="216"/>
      <c r="E78" s="383">
        <v>0</v>
      </c>
      <c r="F78" s="384"/>
      <c r="G78" s="385"/>
      <c r="H78" s="226">
        <f>E78*G78</f>
        <v>0</v>
      </c>
      <c r="I78" s="227"/>
    </row>
    <row r="79" spans="1:14" x14ac:dyDescent="0.3">
      <c r="A79" s="43"/>
      <c r="B79" s="41"/>
      <c r="C79" s="215"/>
      <c r="D79" s="216"/>
      <c r="E79" s="383">
        <v>0</v>
      </c>
      <c r="F79" s="384"/>
      <c r="G79" s="385"/>
      <c r="H79" s="226">
        <f>E79*G79</f>
        <v>0</v>
      </c>
      <c r="I79" s="227"/>
      <c r="N79" t="s">
        <v>11</v>
      </c>
    </row>
    <row r="80" spans="1:14" ht="13.5" thickBot="1" x14ac:dyDescent="0.35">
      <c r="A80" s="54" t="s">
        <v>58</v>
      </c>
      <c r="B80" s="322"/>
      <c r="C80" s="326"/>
      <c r="D80" s="327"/>
      <c r="E80" s="326"/>
      <c r="F80" s="327"/>
      <c r="G80" s="322"/>
      <c r="H80" s="219">
        <f>SUM(H78:I79)</f>
        <v>0</v>
      </c>
      <c r="I80" s="220"/>
    </row>
    <row r="82" spans="1:14" ht="19" thickBot="1" x14ac:dyDescent="0.5">
      <c r="A82" s="90" t="s">
        <v>88</v>
      </c>
      <c r="B82" s="35"/>
      <c r="C82" s="35"/>
      <c r="D82" s="35"/>
      <c r="E82" s="35"/>
      <c r="F82" s="35"/>
      <c r="G82" s="35"/>
      <c r="H82" s="35"/>
      <c r="I82" s="35"/>
    </row>
    <row r="83" spans="1:14" x14ac:dyDescent="0.3">
      <c r="A83" s="125" t="s">
        <v>80</v>
      </c>
      <c r="B83" s="126" t="s">
        <v>67</v>
      </c>
      <c r="C83" s="235" t="s">
        <v>131</v>
      </c>
      <c r="D83" s="236"/>
      <c r="E83" s="235" t="s">
        <v>114</v>
      </c>
      <c r="F83" s="236"/>
      <c r="G83" s="127" t="s">
        <v>121</v>
      </c>
      <c r="H83" s="235" t="s">
        <v>81</v>
      </c>
      <c r="I83" s="237"/>
    </row>
    <row r="84" spans="1:14" x14ac:dyDescent="0.3">
      <c r="A84" s="128"/>
      <c r="B84" s="129"/>
      <c r="C84" s="242"/>
      <c r="D84" s="243"/>
      <c r="E84" s="306"/>
      <c r="F84" s="307"/>
      <c r="G84" s="129"/>
      <c r="H84" s="238"/>
      <c r="I84" s="244"/>
    </row>
    <row r="85" spans="1:14" x14ac:dyDescent="0.3">
      <c r="A85" s="130"/>
      <c r="B85" s="129"/>
      <c r="C85" s="238"/>
      <c r="D85" s="239"/>
      <c r="E85" s="306"/>
      <c r="F85" s="307"/>
      <c r="G85" s="131"/>
      <c r="H85" s="245">
        <f>E85*G85</f>
        <v>0</v>
      </c>
      <c r="I85" s="246"/>
    </row>
    <row r="86" spans="1:14" x14ac:dyDescent="0.3">
      <c r="A86" s="128"/>
      <c r="B86" s="132"/>
      <c r="C86" s="238"/>
      <c r="D86" s="239"/>
      <c r="E86" s="306"/>
      <c r="F86" s="307"/>
      <c r="G86" s="129"/>
      <c r="H86" s="240">
        <f>E86*G86</f>
        <v>0</v>
      </c>
      <c r="I86" s="241"/>
    </row>
    <row r="87" spans="1:14" x14ac:dyDescent="0.3">
      <c r="A87" s="128"/>
      <c r="B87" s="129"/>
      <c r="C87" s="238"/>
      <c r="D87" s="239"/>
      <c r="E87" s="306"/>
      <c r="F87" s="307"/>
      <c r="G87" s="129"/>
      <c r="H87" s="240">
        <f>E87*G87</f>
        <v>0</v>
      </c>
      <c r="I87" s="241"/>
    </row>
    <row r="88" spans="1:14" ht="13.5" thickBot="1" x14ac:dyDescent="0.35">
      <c r="A88" s="133" t="s">
        <v>58</v>
      </c>
      <c r="B88" s="134"/>
      <c r="C88" s="247"/>
      <c r="D88" s="248"/>
      <c r="E88" s="247"/>
      <c r="F88" s="248"/>
      <c r="G88" s="134"/>
      <c r="H88" s="249">
        <f>SUM(H85:I87)</f>
        <v>0</v>
      </c>
      <c r="I88" s="250"/>
    </row>
    <row r="90" spans="1:14" ht="19" thickBot="1" x14ac:dyDescent="0.5">
      <c r="A90" s="90" t="s">
        <v>89</v>
      </c>
      <c r="D90" s="40"/>
    </row>
    <row r="91" spans="1:14" ht="26" x14ac:dyDescent="0.3">
      <c r="A91" s="57" t="s">
        <v>80</v>
      </c>
      <c r="B91" s="95" t="s">
        <v>67</v>
      </c>
      <c r="C91" s="168" t="s">
        <v>131</v>
      </c>
      <c r="D91" s="169"/>
      <c r="E91" s="187" t="s">
        <v>114</v>
      </c>
      <c r="F91" s="186"/>
      <c r="G91" s="138" t="s">
        <v>121</v>
      </c>
      <c r="H91" s="187" t="s">
        <v>81</v>
      </c>
      <c r="I91" s="188"/>
    </row>
    <row r="92" spans="1:14" s="22" customFormat="1" x14ac:dyDescent="0.3">
      <c r="A92" s="50"/>
      <c r="B92" s="52"/>
      <c r="C92" s="228"/>
      <c r="D92" s="230"/>
      <c r="E92" s="228"/>
      <c r="F92" s="230"/>
      <c r="G92" s="51"/>
      <c r="H92" s="228"/>
      <c r="I92" s="229"/>
      <c r="M92"/>
      <c r="N92"/>
    </row>
    <row r="93" spans="1:14" s="22" customFormat="1" x14ac:dyDescent="0.3">
      <c r="A93" s="43" t="s">
        <v>115</v>
      </c>
      <c r="B93" s="98" t="s">
        <v>78</v>
      </c>
      <c r="C93" s="214">
        <v>0.3</v>
      </c>
      <c r="D93" s="213"/>
      <c r="E93" s="300">
        <v>500</v>
      </c>
      <c r="F93" s="301"/>
      <c r="G93" s="41">
        <v>12</v>
      </c>
      <c r="H93" s="217">
        <f>(E93*G93)*C93</f>
        <v>1800</v>
      </c>
      <c r="I93" s="218"/>
      <c r="M93"/>
      <c r="N93"/>
    </row>
    <row r="94" spans="1:14" s="22" customFormat="1" x14ac:dyDescent="0.3">
      <c r="A94" s="43"/>
      <c r="B94" s="98"/>
      <c r="C94" s="214"/>
      <c r="D94" s="213"/>
      <c r="E94" s="300"/>
      <c r="F94" s="301"/>
      <c r="G94" s="41"/>
      <c r="H94" s="226">
        <f t="shared" ref="H94:H96" si="4">E94*G94</f>
        <v>0</v>
      </c>
      <c r="I94" s="227"/>
      <c r="M94"/>
      <c r="N94"/>
    </row>
    <row r="95" spans="1:14" s="22" customFormat="1" x14ac:dyDescent="0.3">
      <c r="A95" s="43"/>
      <c r="B95" s="98"/>
      <c r="C95" s="214"/>
      <c r="D95" s="213"/>
      <c r="E95" s="300"/>
      <c r="F95" s="301"/>
      <c r="G95" s="41"/>
      <c r="H95" s="217">
        <f t="shared" si="4"/>
        <v>0</v>
      </c>
      <c r="I95" s="218"/>
      <c r="M95"/>
      <c r="N95"/>
    </row>
    <row r="96" spans="1:14" s="22" customFormat="1" x14ac:dyDescent="0.3">
      <c r="A96" s="43"/>
      <c r="B96" s="98"/>
      <c r="C96" s="214"/>
      <c r="D96" s="213"/>
      <c r="E96" s="300"/>
      <c r="F96" s="301"/>
      <c r="G96" s="41"/>
      <c r="H96" s="226">
        <f t="shared" si="4"/>
        <v>0</v>
      </c>
      <c r="I96" s="227"/>
      <c r="M96"/>
      <c r="N96"/>
    </row>
    <row r="97" spans="1:14" s="22" customFormat="1" ht="13.5" thickBot="1" x14ac:dyDescent="0.35">
      <c r="A97" s="54" t="s">
        <v>58</v>
      </c>
      <c r="B97" s="322"/>
      <c r="C97" s="326"/>
      <c r="D97" s="327"/>
      <c r="E97" s="326"/>
      <c r="F97" s="327"/>
      <c r="G97" s="322"/>
      <c r="H97" s="219">
        <f>SUM(H93:I96)</f>
        <v>1800</v>
      </c>
      <c r="I97" s="220"/>
      <c r="M97"/>
      <c r="N97"/>
    </row>
    <row r="99" spans="1:14" s="22" customFormat="1" ht="19" thickBot="1" x14ac:dyDescent="0.5">
      <c r="A99" s="90" t="s">
        <v>111</v>
      </c>
      <c r="M99"/>
      <c r="N99"/>
    </row>
    <row r="100" spans="1:14" s="22" customFormat="1" ht="26" x14ac:dyDescent="0.3">
      <c r="A100" s="185" t="s">
        <v>80</v>
      </c>
      <c r="B100" s="186"/>
      <c r="C100" s="168" t="s">
        <v>131</v>
      </c>
      <c r="D100" s="169"/>
      <c r="E100" s="187" t="s">
        <v>114</v>
      </c>
      <c r="F100" s="186"/>
      <c r="G100" s="138" t="s">
        <v>121</v>
      </c>
      <c r="H100" s="187" t="s">
        <v>81</v>
      </c>
      <c r="I100" s="188"/>
      <c r="M100"/>
      <c r="N100"/>
    </row>
    <row r="101" spans="1:14" s="22" customFormat="1" x14ac:dyDescent="0.3">
      <c r="A101" s="189"/>
      <c r="B101" s="190"/>
      <c r="C101" s="228"/>
      <c r="D101" s="230"/>
      <c r="E101" s="228"/>
      <c r="F101" s="230"/>
      <c r="G101" s="51"/>
      <c r="H101" s="228"/>
      <c r="I101" s="229"/>
      <c r="M101"/>
      <c r="N101"/>
    </row>
    <row r="102" spans="1:14" s="22" customFormat="1" x14ac:dyDescent="0.3">
      <c r="A102" s="212"/>
      <c r="B102" s="213"/>
      <c r="C102" s="214"/>
      <c r="D102" s="213"/>
      <c r="E102" s="300"/>
      <c r="F102" s="301"/>
      <c r="G102" s="41"/>
      <c r="H102" s="226">
        <f>E102*G102</f>
        <v>0</v>
      </c>
      <c r="I102" s="227"/>
      <c r="M102"/>
      <c r="N102"/>
    </row>
    <row r="103" spans="1:14" s="22" customFormat="1" x14ac:dyDescent="0.3">
      <c r="A103" s="251"/>
      <c r="B103" s="252"/>
      <c r="C103" s="214"/>
      <c r="D103" s="213"/>
      <c r="E103" s="300"/>
      <c r="F103" s="301"/>
      <c r="G103" s="41"/>
      <c r="H103" s="226">
        <f>E103*G103</f>
        <v>0</v>
      </c>
      <c r="I103" s="227"/>
      <c r="M103"/>
      <c r="N103"/>
    </row>
    <row r="104" spans="1:14" s="22" customFormat="1" x14ac:dyDescent="0.3">
      <c r="A104" s="212"/>
      <c r="B104" s="213"/>
      <c r="C104" s="214"/>
      <c r="D104" s="213"/>
      <c r="E104" s="300"/>
      <c r="F104" s="301"/>
      <c r="G104" s="41"/>
      <c r="H104" s="226">
        <f>E104*G104</f>
        <v>0</v>
      </c>
      <c r="I104" s="227"/>
      <c r="M104"/>
      <c r="N104"/>
    </row>
    <row r="105" spans="1:14" s="22" customFormat="1" ht="13.5" thickBot="1" x14ac:dyDescent="0.35">
      <c r="A105" s="231" t="s">
        <v>58</v>
      </c>
      <c r="B105" s="232"/>
      <c r="C105" s="326"/>
      <c r="D105" s="327"/>
      <c r="E105" s="326"/>
      <c r="F105" s="327"/>
      <c r="G105" s="322"/>
      <c r="H105" s="219">
        <f>SUM(H102:I104)</f>
        <v>0</v>
      </c>
      <c r="I105" s="220"/>
      <c r="M105"/>
      <c r="N105"/>
    </row>
    <row r="106" spans="1:14" ht="12" customHeight="1" x14ac:dyDescent="0.3">
      <c r="A106" s="39"/>
      <c r="B106" s="35"/>
      <c r="C106" s="35"/>
      <c r="D106" s="35"/>
      <c r="E106" s="35"/>
      <c r="F106" s="35"/>
      <c r="G106" s="35"/>
      <c r="H106" s="35"/>
      <c r="I106" s="44"/>
    </row>
  </sheetData>
  <mergeCells count="208">
    <mergeCell ref="A105:B105"/>
    <mergeCell ref="C105:D105"/>
    <mergeCell ref="E105:F105"/>
    <mergeCell ref="H105:I105"/>
    <mergeCell ref="A103:B103"/>
    <mergeCell ref="C103:D103"/>
    <mergeCell ref="E103:F103"/>
    <mergeCell ref="H103:I103"/>
    <mergeCell ref="A104:B104"/>
    <mergeCell ref="C104:D104"/>
    <mergeCell ref="E104:F104"/>
    <mergeCell ref="H104:I104"/>
    <mergeCell ref="A102:B102"/>
    <mergeCell ref="C102:D102"/>
    <mergeCell ref="E102:F102"/>
    <mergeCell ref="H102:I102"/>
    <mergeCell ref="C97:D97"/>
    <mergeCell ref="E97:F97"/>
    <mergeCell ref="H97:I97"/>
    <mergeCell ref="A100:B100"/>
    <mergeCell ref="C100:D100"/>
    <mergeCell ref="E100:F100"/>
    <mergeCell ref="H100:I100"/>
    <mergeCell ref="C96:D96"/>
    <mergeCell ref="E96:F96"/>
    <mergeCell ref="H96:I96"/>
    <mergeCell ref="C95:D95"/>
    <mergeCell ref="E95:F95"/>
    <mergeCell ref="H95:I95"/>
    <mergeCell ref="A101:B101"/>
    <mergeCell ref="C101:D101"/>
    <mergeCell ref="E101:F101"/>
    <mergeCell ref="H101:I101"/>
    <mergeCell ref="C93:D93"/>
    <mergeCell ref="E93:F93"/>
    <mergeCell ref="H93:I93"/>
    <mergeCell ref="C94:D94"/>
    <mergeCell ref="E94:F94"/>
    <mergeCell ref="H94:I94"/>
    <mergeCell ref="C91:D91"/>
    <mergeCell ref="E91:F91"/>
    <mergeCell ref="H91:I91"/>
    <mergeCell ref="C92:D92"/>
    <mergeCell ref="E92:F92"/>
    <mergeCell ref="H92:I92"/>
    <mergeCell ref="C87:D87"/>
    <mergeCell ref="E87:F87"/>
    <mergeCell ref="H87:I87"/>
    <mergeCell ref="C88:D88"/>
    <mergeCell ref="E88:F88"/>
    <mergeCell ref="H88:I88"/>
    <mergeCell ref="C85:D85"/>
    <mergeCell ref="E85:F85"/>
    <mergeCell ref="H85:I85"/>
    <mergeCell ref="C86:D86"/>
    <mergeCell ref="E86:F86"/>
    <mergeCell ref="H86:I86"/>
    <mergeCell ref="C83:D83"/>
    <mergeCell ref="E83:F83"/>
    <mergeCell ref="H83:I83"/>
    <mergeCell ref="C84:D84"/>
    <mergeCell ref="E84:F84"/>
    <mergeCell ref="H84:I84"/>
    <mergeCell ref="C79:D79"/>
    <mergeCell ref="E79:F79"/>
    <mergeCell ref="H79:I79"/>
    <mergeCell ref="C80:D80"/>
    <mergeCell ref="E80:F80"/>
    <mergeCell ref="H80:I80"/>
    <mergeCell ref="C77:D77"/>
    <mergeCell ref="E77:F77"/>
    <mergeCell ref="H77:I77"/>
    <mergeCell ref="C78:D78"/>
    <mergeCell ref="E78:F78"/>
    <mergeCell ref="H78:I78"/>
    <mergeCell ref="C73:D73"/>
    <mergeCell ref="E73:F73"/>
    <mergeCell ref="H73:I73"/>
    <mergeCell ref="C76:D76"/>
    <mergeCell ref="E76:F76"/>
    <mergeCell ref="H76:I76"/>
    <mergeCell ref="C71:D71"/>
    <mergeCell ref="E71:F71"/>
    <mergeCell ref="H71:I71"/>
    <mergeCell ref="C72:D72"/>
    <mergeCell ref="E72:F72"/>
    <mergeCell ref="H72:I72"/>
    <mergeCell ref="C69:D69"/>
    <mergeCell ref="E69:F69"/>
    <mergeCell ref="H69:I69"/>
    <mergeCell ref="C70:D70"/>
    <mergeCell ref="E70:F70"/>
    <mergeCell ref="H70:I70"/>
    <mergeCell ref="A65:B65"/>
    <mergeCell ref="C65:D65"/>
    <mergeCell ref="E65:F65"/>
    <mergeCell ref="H65:I65"/>
    <mergeCell ref="A66:B66"/>
    <mergeCell ref="C66:D66"/>
    <mergeCell ref="E66:F66"/>
    <mergeCell ref="H66:I66"/>
    <mergeCell ref="A63:B63"/>
    <mergeCell ref="C63:D63"/>
    <mergeCell ref="E63:F63"/>
    <mergeCell ref="H63:I63"/>
    <mergeCell ref="A64:B64"/>
    <mergeCell ref="C64:D64"/>
    <mergeCell ref="E64:F64"/>
    <mergeCell ref="H64:I64"/>
    <mergeCell ref="H58:I58"/>
    <mergeCell ref="A61:B61"/>
    <mergeCell ref="C61:D61"/>
    <mergeCell ref="E61:F61"/>
    <mergeCell ref="H61:I61"/>
    <mergeCell ref="A62:B62"/>
    <mergeCell ref="C62:D62"/>
    <mergeCell ref="E62:F62"/>
    <mergeCell ref="H62:I62"/>
    <mergeCell ref="C55:D55"/>
    <mergeCell ref="E55:F55"/>
    <mergeCell ref="H55:I55"/>
    <mergeCell ref="A56:I56"/>
    <mergeCell ref="C57:D57"/>
    <mergeCell ref="E57:F57"/>
    <mergeCell ref="H57:I57"/>
    <mergeCell ref="A50:B50"/>
    <mergeCell ref="C50:D50"/>
    <mergeCell ref="E50:F50"/>
    <mergeCell ref="H50:I50"/>
    <mergeCell ref="E53:F53"/>
    <mergeCell ref="H53:I53"/>
    <mergeCell ref="C53:D53"/>
    <mergeCell ref="A48:B48"/>
    <mergeCell ref="C48:D48"/>
    <mergeCell ref="E48:F48"/>
    <mergeCell ref="H48:I48"/>
    <mergeCell ref="A49:B49"/>
    <mergeCell ref="C49:D49"/>
    <mergeCell ref="E49:F49"/>
    <mergeCell ref="H49:I49"/>
    <mergeCell ref="A46:B46"/>
    <mergeCell ref="C46:D46"/>
    <mergeCell ref="E46:F46"/>
    <mergeCell ref="A47:B47"/>
    <mergeCell ref="C47:D47"/>
    <mergeCell ref="E47:F47"/>
    <mergeCell ref="H47:I47"/>
    <mergeCell ref="A33:B33"/>
    <mergeCell ref="C33:D33"/>
    <mergeCell ref="E33:L33"/>
    <mergeCell ref="A45:B45"/>
    <mergeCell ref="C45:D45"/>
    <mergeCell ref="H45:I45"/>
    <mergeCell ref="A28:B28"/>
    <mergeCell ref="C28:D28"/>
    <mergeCell ref="A29:B29"/>
    <mergeCell ref="C29:D29"/>
    <mergeCell ref="A30:B30"/>
    <mergeCell ref="C30:D30"/>
    <mergeCell ref="E45:F45"/>
    <mergeCell ref="A25:B25"/>
    <mergeCell ref="C25:D25"/>
    <mergeCell ref="A26:B26"/>
    <mergeCell ref="C26:D26"/>
    <mergeCell ref="A27:B27"/>
    <mergeCell ref="C27:D27"/>
    <mergeCell ref="A22:B22"/>
    <mergeCell ref="C22:D22"/>
    <mergeCell ref="A23:B23"/>
    <mergeCell ref="C23:D23"/>
    <mergeCell ref="A24:B24"/>
    <mergeCell ref="C24:D24"/>
    <mergeCell ref="A19:B19"/>
    <mergeCell ref="C19:D19"/>
    <mergeCell ref="A20:B20"/>
    <mergeCell ref="C20:D20"/>
    <mergeCell ref="A21:B21"/>
    <mergeCell ref="C21:D21"/>
    <mergeCell ref="A16:B16"/>
    <mergeCell ref="C16:D16"/>
    <mergeCell ref="A17:B17"/>
    <mergeCell ref="C17:D17"/>
    <mergeCell ref="A18:B18"/>
    <mergeCell ref="C18:D18"/>
    <mergeCell ref="A13:B13"/>
    <mergeCell ref="C13:D13"/>
    <mergeCell ref="A14:B14"/>
    <mergeCell ref="C14:D14"/>
    <mergeCell ref="A15:B15"/>
    <mergeCell ref="C15:D15"/>
    <mergeCell ref="A10:B10"/>
    <mergeCell ref="C10:D10"/>
    <mergeCell ref="A11:B11"/>
    <mergeCell ref="C11:D11"/>
    <mergeCell ref="A12:B12"/>
    <mergeCell ref="C12:D12"/>
    <mergeCell ref="A7:B7"/>
    <mergeCell ref="C7:D7"/>
    <mergeCell ref="A8:B8"/>
    <mergeCell ref="C8:D8"/>
    <mergeCell ref="A9:B9"/>
    <mergeCell ref="C9:D9"/>
    <mergeCell ref="A1:F1"/>
    <mergeCell ref="B2:F2"/>
    <mergeCell ref="B3:F3"/>
    <mergeCell ref="A5:D5"/>
    <mergeCell ref="A6:B6"/>
    <mergeCell ref="C6:D6"/>
  </mergeCells>
  <pageMargins left="0.5" right="0.34" top="1.2" bottom="0.5" header="0.3" footer="0.3"/>
  <pageSetup scale="65" fitToHeight="2" orientation="portrait" r:id="rId1"/>
  <headerFooter differentFirst="1" alignWithMargins="0">
    <oddFooter>&amp;L&amp;"Arial,Italic"&amp;8Service Area Budget Summary&amp;C&amp;"Arial,Italic"&amp;8Page &amp;P of &amp;N&amp;R&amp;"-,Italic"&amp;9Revised 04/05/2025</oddFooter>
    <firstHeader>&amp;L&amp;G
  &amp;"Arial,Bold"&amp;8  HIV/AIDS, HEPATITIS, STD, 
     AND TB ADMINISTRATION</firstHeader>
    <firstFooter>&amp;L&amp;"-,Italic"&amp;9Service Area Budget Summary&amp;CPage &amp;P of &amp;N&amp;R&amp;"-,Regular"&amp;9Revised 04/03/2025</firstFooter>
  </headerFooter>
  <rowBreaks count="1" manualBreakCount="1">
    <brk id="58" max="11" man="1"/>
  </rowBreaks>
  <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6AEE6-DB40-418B-ACE3-EE7865DB790F}">
  <sheetPr>
    <pageSetUpPr fitToPage="1"/>
  </sheetPr>
  <dimension ref="A1:M126"/>
  <sheetViews>
    <sheetView showGridLines="0" topLeftCell="A24" zoomScaleNormal="100" zoomScaleSheetLayoutView="100" zoomScalePageLayoutView="115" workbookViewId="0">
      <selection activeCell="C32" sqref="C32"/>
    </sheetView>
  </sheetViews>
  <sheetFormatPr defaultRowHeight="12.5" x14ac:dyDescent="0.25"/>
  <cols>
    <col min="1" max="1" width="23.26953125" customWidth="1"/>
    <col min="2" max="2" width="21.453125" customWidth="1"/>
    <col min="3" max="3" width="18.26953125" customWidth="1"/>
    <col min="4" max="4" width="13.453125" bestFit="1" customWidth="1"/>
    <col min="5" max="5" width="14.54296875" customWidth="1"/>
    <col min="6" max="6" width="11.81640625" bestFit="1" customWidth="1"/>
    <col min="7" max="7" width="15.453125" customWidth="1"/>
    <col min="8" max="8" width="10" bestFit="1" customWidth="1"/>
    <col min="11" max="11" width="14.1796875" customWidth="1"/>
  </cols>
  <sheetData>
    <row r="1" spans="1:5" x14ac:dyDescent="0.25">
      <c r="A1" s="253" t="s">
        <v>42</v>
      </c>
      <c r="B1" s="253"/>
      <c r="C1" s="253"/>
    </row>
    <row r="2" spans="1:5" ht="13" customHeight="1" x14ac:dyDescent="0.25"/>
    <row r="3" spans="1:5" ht="18.5" x14ac:dyDescent="0.45">
      <c r="A3" s="90" t="s">
        <v>43</v>
      </c>
      <c r="B3" s="161"/>
      <c r="C3" s="161"/>
      <c r="D3" s="89"/>
      <c r="E3" s="89"/>
    </row>
    <row r="4" spans="1:5" ht="18.5" x14ac:dyDescent="0.45">
      <c r="A4" s="90" t="s">
        <v>44</v>
      </c>
      <c r="B4" s="161"/>
      <c r="C4" s="161"/>
      <c r="D4" s="89"/>
      <c r="E4" s="89"/>
    </row>
    <row r="5" spans="1:5" ht="12.65" customHeight="1" x14ac:dyDescent="0.35">
      <c r="A5" s="254"/>
      <c r="B5" s="254"/>
      <c r="C5" s="254"/>
      <c r="D5" s="89"/>
      <c r="E5" s="89"/>
    </row>
    <row r="6" spans="1:5" ht="16.5" customHeight="1" thickBot="1" x14ac:dyDescent="0.4">
      <c r="A6" s="255" t="s">
        <v>109</v>
      </c>
      <c r="B6" s="255"/>
      <c r="C6" s="255"/>
      <c r="D6" s="89"/>
      <c r="E6" s="89"/>
    </row>
    <row r="7" spans="1:5" ht="15.5" x14ac:dyDescent="0.35">
      <c r="A7" s="96"/>
      <c r="B7" s="97"/>
      <c r="C7" s="23" t="s">
        <v>45</v>
      </c>
      <c r="D7" s="89"/>
      <c r="E7" s="89"/>
    </row>
    <row r="8" spans="1:5" ht="15.5" x14ac:dyDescent="0.35">
      <c r="A8" s="91"/>
      <c r="B8" s="24"/>
      <c r="C8" s="25"/>
      <c r="D8" s="89"/>
      <c r="E8" s="89"/>
    </row>
    <row r="9" spans="1:5" ht="15.5" x14ac:dyDescent="0.35">
      <c r="A9" s="170" t="s">
        <v>46</v>
      </c>
      <c r="B9" s="171"/>
      <c r="C9" s="26">
        <f>'Service Area 1'!$C$8+'Service Area 2'!$C$8</f>
        <v>0</v>
      </c>
      <c r="D9" s="89"/>
      <c r="E9" s="89"/>
    </row>
    <row r="10" spans="1:5" ht="15.5" x14ac:dyDescent="0.35">
      <c r="A10" s="170"/>
      <c r="B10" s="171"/>
      <c r="C10" s="27"/>
      <c r="D10" s="89"/>
      <c r="E10" s="89"/>
    </row>
    <row r="11" spans="1:5" ht="15.5" x14ac:dyDescent="0.35">
      <c r="A11" s="170" t="s">
        <v>47</v>
      </c>
      <c r="B11" s="171"/>
      <c r="C11" s="26">
        <f>'Service Area 1'!$C$10+'Service Area 2'!$C$10</f>
        <v>0</v>
      </c>
      <c r="D11" s="89"/>
      <c r="E11" s="89"/>
    </row>
    <row r="12" spans="1:5" ht="15.5" x14ac:dyDescent="0.35">
      <c r="A12" s="170"/>
      <c r="B12" s="171"/>
      <c r="C12" s="27"/>
      <c r="D12" s="89"/>
      <c r="E12" s="89"/>
    </row>
    <row r="13" spans="1:5" ht="15.5" x14ac:dyDescent="0.35">
      <c r="A13" s="170" t="s">
        <v>48</v>
      </c>
      <c r="B13" s="171"/>
      <c r="C13" s="26">
        <f>'Service Area 1'!$C$12+'Service Area 2'!$C$12</f>
        <v>0</v>
      </c>
      <c r="D13" s="89"/>
      <c r="E13" s="89"/>
    </row>
    <row r="14" spans="1:5" ht="15.5" x14ac:dyDescent="0.35">
      <c r="A14" s="170"/>
      <c r="B14" s="171"/>
      <c r="C14" s="27"/>
      <c r="D14" s="89"/>
      <c r="E14" s="89"/>
    </row>
    <row r="15" spans="1:5" ht="15.5" x14ac:dyDescent="0.35">
      <c r="A15" s="170" t="s">
        <v>49</v>
      </c>
      <c r="B15" s="171"/>
      <c r="C15" s="26">
        <f>'Service Area 1'!$C$14+'Service Area 2'!$C$14</f>
        <v>0</v>
      </c>
      <c r="D15" s="89"/>
      <c r="E15" s="89"/>
    </row>
    <row r="16" spans="1:5" ht="15.5" x14ac:dyDescent="0.35">
      <c r="A16" s="170"/>
      <c r="B16" s="171"/>
      <c r="C16" s="27"/>
      <c r="D16" s="89"/>
      <c r="E16" s="89"/>
    </row>
    <row r="17" spans="1:6" ht="15.5" x14ac:dyDescent="0.35">
      <c r="A17" s="170" t="s">
        <v>50</v>
      </c>
      <c r="B17" s="171"/>
      <c r="C17" s="26">
        <f>'Service Area 1'!$C$16+'Service Area 2'!$C$16</f>
        <v>0</v>
      </c>
      <c r="D17" s="89"/>
      <c r="E17" s="89"/>
    </row>
    <row r="18" spans="1:6" ht="15.5" x14ac:dyDescent="0.35">
      <c r="A18" s="170"/>
      <c r="B18" s="171"/>
      <c r="C18" s="27"/>
      <c r="D18" s="89"/>
      <c r="E18" s="89"/>
    </row>
    <row r="19" spans="1:6" ht="15.5" x14ac:dyDescent="0.35">
      <c r="A19" s="170" t="s">
        <v>51</v>
      </c>
      <c r="B19" s="171"/>
      <c r="C19" s="26">
        <f>'Service Area 1'!$C$18+'Service Area 2'!$C$18</f>
        <v>0</v>
      </c>
      <c r="D19" s="89"/>
      <c r="E19" s="89"/>
    </row>
    <row r="20" spans="1:6" ht="15.5" x14ac:dyDescent="0.35">
      <c r="A20" s="170"/>
      <c r="B20" s="171"/>
      <c r="C20" s="27"/>
      <c r="D20" s="89"/>
      <c r="E20" s="89"/>
    </row>
    <row r="21" spans="1:6" ht="15.5" x14ac:dyDescent="0.35">
      <c r="A21" s="170" t="s">
        <v>52</v>
      </c>
      <c r="B21" s="171"/>
      <c r="C21" s="26">
        <f>'Service Area 1'!$C$20+'Service Area 2'!$C$20</f>
        <v>0</v>
      </c>
      <c r="D21" s="89"/>
      <c r="E21" s="89"/>
    </row>
    <row r="22" spans="1:6" ht="15.5" x14ac:dyDescent="0.35">
      <c r="A22" s="170"/>
      <c r="B22" s="171"/>
      <c r="C22" s="27"/>
      <c r="D22" s="89"/>
      <c r="E22" s="89"/>
    </row>
    <row r="23" spans="1:6" ht="15.5" x14ac:dyDescent="0.35">
      <c r="A23" s="170" t="s">
        <v>53</v>
      </c>
      <c r="B23" s="171"/>
      <c r="C23" s="26">
        <f>'Service Area 1'!$C$22+'Service Area 2'!$C$22</f>
        <v>0</v>
      </c>
      <c r="D23" s="89"/>
      <c r="E23" s="89"/>
    </row>
    <row r="24" spans="1:6" ht="15.5" x14ac:dyDescent="0.35">
      <c r="A24" s="170"/>
      <c r="B24" s="171"/>
      <c r="C24" s="27"/>
      <c r="D24" s="89"/>
      <c r="E24" s="89"/>
    </row>
    <row r="25" spans="1:6" ht="15.5" x14ac:dyDescent="0.35">
      <c r="A25" s="170" t="s">
        <v>54</v>
      </c>
      <c r="B25" s="171"/>
      <c r="C25" s="26">
        <f>'Service Area 1'!$C$24+'Service Area 2'!$C$24</f>
        <v>0</v>
      </c>
      <c r="D25" s="89"/>
      <c r="E25" s="89"/>
    </row>
    <row r="26" spans="1:6" ht="15.5" x14ac:dyDescent="0.35">
      <c r="A26" s="170"/>
      <c r="B26" s="171"/>
      <c r="C26" s="27"/>
      <c r="D26" s="89"/>
      <c r="E26" s="89"/>
    </row>
    <row r="27" spans="1:6" ht="15.5" x14ac:dyDescent="0.35">
      <c r="A27" s="170" t="s">
        <v>55</v>
      </c>
      <c r="B27" s="171"/>
      <c r="C27" s="26">
        <f>'Service Area 1'!$C$26+'Service Area 2'!$C$26</f>
        <v>0</v>
      </c>
      <c r="D27" s="89"/>
      <c r="E27" s="89"/>
    </row>
    <row r="28" spans="1:6" ht="15.5" x14ac:dyDescent="0.35">
      <c r="A28" s="170"/>
      <c r="B28" s="171"/>
      <c r="C28" s="27"/>
      <c r="D28" s="89"/>
      <c r="E28" s="89"/>
    </row>
    <row r="29" spans="1:6" ht="15.5" x14ac:dyDescent="0.35">
      <c r="A29" s="87" t="s">
        <v>56</v>
      </c>
      <c r="B29" s="88"/>
      <c r="C29" s="28">
        <f>SUM(C9,C11,C13,C15,C17,C19,C21,C23,C25,C27)</f>
        <v>0</v>
      </c>
      <c r="D29" s="142">
        <v>409090.91</v>
      </c>
      <c r="E29" s="142">
        <f>D29-C29</f>
        <v>409090.91</v>
      </c>
    </row>
    <row r="30" spans="1:6" ht="15.5" x14ac:dyDescent="0.35">
      <c r="A30" s="87"/>
      <c r="B30" s="88"/>
      <c r="C30" s="27"/>
      <c r="D30" s="89"/>
      <c r="E30" s="89"/>
    </row>
    <row r="31" spans="1:6" ht="15.5" x14ac:dyDescent="0.35">
      <c r="A31" s="170" t="s">
        <v>57</v>
      </c>
      <c r="B31" s="171"/>
      <c r="C31" s="28" cm="1">
        <f t="array" ref="C31:D31">'NICR Admin_Indirect '!C30:D30</f>
        <v>0</v>
      </c>
      <c r="D31" s="89">
        <v>0</v>
      </c>
      <c r="E31" s="89"/>
    </row>
    <row r="32" spans="1:6" ht="15.5" x14ac:dyDescent="0.35">
      <c r="A32" s="331" t="s">
        <v>146</v>
      </c>
      <c r="B32" s="332"/>
      <c r="C32" s="102">
        <f>C29*10%</f>
        <v>0</v>
      </c>
      <c r="D32" s="89"/>
      <c r="E32" s="89"/>
      <c r="F32" s="49"/>
    </row>
    <row r="33" spans="1:7" ht="16" thickBot="1" x14ac:dyDescent="0.4">
      <c r="A33" s="193" t="s">
        <v>58</v>
      </c>
      <c r="B33" s="194"/>
      <c r="C33" s="29">
        <f>C29+C31</f>
        <v>0</v>
      </c>
      <c r="D33" s="89"/>
      <c r="E33" s="89"/>
      <c r="F33" s="49"/>
    </row>
    <row r="34" spans="1:7" ht="15.5" x14ac:dyDescent="0.35">
      <c r="A34" s="89"/>
      <c r="B34" s="89"/>
      <c r="C34" s="154">
        <v>450000</v>
      </c>
      <c r="D34" s="155">
        <f>C34/1.1</f>
        <v>409090.90909090906</v>
      </c>
      <c r="E34" s="155">
        <f>D34+C31</f>
        <v>409090.90909090906</v>
      </c>
      <c r="F34" s="156"/>
    </row>
    <row r="35" spans="1:7" ht="15.5" x14ac:dyDescent="0.35">
      <c r="A35" s="89"/>
      <c r="B35" s="89"/>
      <c r="C35" s="154">
        <f>C34-C33</f>
        <v>450000</v>
      </c>
      <c r="D35" s="155"/>
      <c r="E35" s="157"/>
      <c r="F35" s="156"/>
    </row>
    <row r="36" spans="1:7" ht="8.25" customHeight="1" x14ac:dyDescent="0.35">
      <c r="A36" s="89"/>
      <c r="B36" s="89"/>
      <c r="C36" s="154"/>
      <c r="D36" s="157"/>
      <c r="E36" s="157"/>
      <c r="F36" s="156"/>
    </row>
    <row r="37" spans="1:7" ht="15.5" x14ac:dyDescent="0.35">
      <c r="A37" s="89"/>
      <c r="B37" s="89"/>
      <c r="C37" s="154"/>
      <c r="D37" s="157"/>
      <c r="E37" s="157"/>
      <c r="F37" s="156"/>
    </row>
    <row r="38" spans="1:7" ht="15.5" x14ac:dyDescent="0.35">
      <c r="A38" s="89"/>
      <c r="B38" s="89"/>
      <c r="C38" s="141"/>
      <c r="D38" s="89"/>
      <c r="E38" s="89"/>
    </row>
    <row r="39" spans="1:7" ht="15.5" x14ac:dyDescent="0.35">
      <c r="A39" s="89"/>
      <c r="B39" s="89"/>
      <c r="C39" s="141"/>
      <c r="D39" s="89"/>
      <c r="E39" s="89"/>
    </row>
    <row r="40" spans="1:7" ht="15.5" x14ac:dyDescent="0.35">
      <c r="A40" s="89"/>
      <c r="B40" s="89"/>
      <c r="C40" s="89"/>
      <c r="D40" s="89"/>
      <c r="E40" s="89"/>
      <c r="F40" s="118"/>
      <c r="G40" s="119"/>
    </row>
    <row r="88" spans="13:13" x14ac:dyDescent="0.25">
      <c r="M88" t="s">
        <v>11</v>
      </c>
    </row>
    <row r="126" ht="16.5" customHeight="1" x14ac:dyDescent="0.25"/>
  </sheetData>
  <mergeCells count="28">
    <mergeCell ref="A28:B28"/>
    <mergeCell ref="A31:B31"/>
    <mergeCell ref="A32:B32"/>
    <mergeCell ref="A33:B33"/>
    <mergeCell ref="A22:B22"/>
    <mergeCell ref="A23:B23"/>
    <mergeCell ref="A24:B24"/>
    <mergeCell ref="A25:B25"/>
    <mergeCell ref="A26:B26"/>
    <mergeCell ref="A27:B27"/>
    <mergeCell ref="A16:B16"/>
    <mergeCell ref="A17:B17"/>
    <mergeCell ref="A18:B18"/>
    <mergeCell ref="A19:B19"/>
    <mergeCell ref="A20:B20"/>
    <mergeCell ref="A21:B21"/>
    <mergeCell ref="A10:B10"/>
    <mergeCell ref="A11:B11"/>
    <mergeCell ref="A12:B12"/>
    <mergeCell ref="A13:B13"/>
    <mergeCell ref="A14:B14"/>
    <mergeCell ref="A15:B15"/>
    <mergeCell ref="A1:C1"/>
    <mergeCell ref="B3:C3"/>
    <mergeCell ref="B4:C4"/>
    <mergeCell ref="A5:C5"/>
    <mergeCell ref="A6:C6"/>
    <mergeCell ref="A9:B9"/>
  </mergeCells>
  <pageMargins left="0.75" right="0.34" top="1" bottom="1" header="0.3" footer="0.5"/>
  <pageSetup orientation="portrait" r:id="rId1"/>
  <headerFooter differentFirst="1" alignWithMargins="0">
    <oddHeader xml:space="preserve">&amp;L&amp;G
</oddHeader>
    <oddFooter>&amp;L&amp;"Arial,Italic"&amp;8Overall Budget Summary&amp;C&amp;"Arial,Italic"&amp;8Page &amp;P of &amp;N</oddFooter>
    <firstHeader>&amp;L&amp;G
     &amp;"-,Regular"&amp;8 &amp;"-,Bold"HIV/AIDS, HEPATITIS, STD, 
        AND TB ADMINISTRATION</firstHeader>
    <firstFooter>&amp;L&amp;"-,Italic"&amp;9Overal Budget Summary&amp;C&amp;"-,Regular"&amp;9Page &amp;P of &amp;N&amp;R&amp;"-,Italic"&amp;9Revised 04/03/2025</firstFooter>
  </headerFooter>
  <legacyDrawing r:id="rId2"/>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50FC-4E36-443D-8417-9F5A71674FCD}">
  <dimension ref="A1:W116"/>
  <sheetViews>
    <sheetView topLeftCell="A101" zoomScaleNormal="100" zoomScaleSheetLayoutView="100" workbookViewId="0">
      <selection activeCell="H114" sqref="H114:I114"/>
    </sheetView>
  </sheetViews>
  <sheetFormatPr defaultRowHeight="13" x14ac:dyDescent="0.3"/>
  <cols>
    <col min="1" max="1" width="34.54296875" style="22" customWidth="1"/>
    <col min="2" max="2" width="10.1796875" style="22" customWidth="1"/>
    <col min="3" max="3" width="13.1796875" style="22" customWidth="1"/>
    <col min="4" max="4" width="5.7265625" style="22" customWidth="1"/>
    <col min="5" max="5" width="10" style="22" customWidth="1"/>
    <col min="6" max="6" width="6.7265625" style="22" customWidth="1"/>
    <col min="7" max="7" width="10.54296875" style="22" bestFit="1" customWidth="1"/>
    <col min="8" max="8" width="7.1796875" style="22" customWidth="1"/>
    <col min="9" max="9" width="12.81640625" style="22" customWidth="1"/>
    <col min="10" max="10" width="8" style="22" bestFit="1" customWidth="1"/>
    <col min="11" max="11" width="12.54296875" style="22" customWidth="1"/>
    <col min="12" max="12" width="14.1796875" style="22" customWidth="1"/>
    <col min="13" max="13" width="11.54296875" bestFit="1" customWidth="1"/>
    <col min="14" max="14" width="12.1796875" bestFit="1" customWidth="1"/>
    <col min="19" max="22" width="8.7265625" style="119"/>
  </cols>
  <sheetData>
    <row r="1" spans="1:6" x14ac:dyDescent="0.3">
      <c r="A1" s="160"/>
      <c r="B1" s="160"/>
      <c r="C1" s="160"/>
      <c r="D1" s="160"/>
      <c r="E1" s="160"/>
      <c r="F1" s="160"/>
    </row>
    <row r="2" spans="1:6" ht="18.5" x14ac:dyDescent="0.45">
      <c r="A2" s="90" t="s">
        <v>43</v>
      </c>
      <c r="B2" s="161"/>
      <c r="C2" s="161"/>
      <c r="D2" s="161"/>
      <c r="E2" s="161"/>
      <c r="F2" s="161"/>
    </row>
    <row r="3" spans="1:6" ht="18.5" x14ac:dyDescent="0.45">
      <c r="A3" s="90" t="s">
        <v>59</v>
      </c>
      <c r="B3" s="162"/>
      <c r="C3" s="162"/>
      <c r="D3" s="162"/>
      <c r="E3" s="162"/>
      <c r="F3" s="162"/>
    </row>
    <row r="4" spans="1:6" ht="7" customHeight="1" x14ac:dyDescent="0.3"/>
    <row r="5" spans="1:6" ht="20.149999999999999" customHeight="1" thickBot="1" x14ac:dyDescent="0.5">
      <c r="A5" s="163" t="s">
        <v>60</v>
      </c>
      <c r="B5" s="163"/>
      <c r="C5" s="163"/>
      <c r="D5" s="163"/>
    </row>
    <row r="6" spans="1:6" ht="12.25" customHeight="1" x14ac:dyDescent="0.35">
      <c r="A6" s="164"/>
      <c r="B6" s="165"/>
      <c r="C6" s="166" t="s">
        <v>45</v>
      </c>
      <c r="D6" s="167"/>
    </row>
    <row r="7" spans="1:6" ht="12.25" customHeight="1" x14ac:dyDescent="0.35">
      <c r="A7" s="174"/>
      <c r="B7" s="329"/>
      <c r="C7" s="328"/>
      <c r="D7" s="330"/>
    </row>
    <row r="8" spans="1:6" ht="15.5" x14ac:dyDescent="0.35">
      <c r="A8" s="170" t="s">
        <v>46</v>
      </c>
      <c r="B8" s="171"/>
      <c r="C8" s="178">
        <f>I44</f>
        <v>0</v>
      </c>
      <c r="D8" s="179"/>
    </row>
    <row r="9" spans="1:6" ht="12.25" customHeight="1" x14ac:dyDescent="0.35">
      <c r="A9" s="170"/>
      <c r="B9" s="171"/>
      <c r="C9" s="178"/>
      <c r="D9" s="179"/>
    </row>
    <row r="10" spans="1:6" ht="15.5" x14ac:dyDescent="0.35">
      <c r="A10" s="170" t="s">
        <v>47</v>
      </c>
      <c r="B10" s="171"/>
      <c r="C10" s="178">
        <f>K44</f>
        <v>0</v>
      </c>
      <c r="D10" s="179"/>
    </row>
    <row r="11" spans="1:6" ht="12.25" customHeight="1" x14ac:dyDescent="0.35">
      <c r="A11" s="170"/>
      <c r="B11" s="171"/>
      <c r="C11" s="178"/>
      <c r="D11" s="179"/>
    </row>
    <row r="12" spans="1:6" ht="15.5" x14ac:dyDescent="0.35">
      <c r="A12" s="170" t="s">
        <v>48</v>
      </c>
      <c r="B12" s="171"/>
      <c r="C12" s="178">
        <f>H52</f>
        <v>0</v>
      </c>
      <c r="D12" s="179"/>
    </row>
    <row r="13" spans="1:6" ht="12.25" customHeight="1" x14ac:dyDescent="0.35">
      <c r="A13" s="170"/>
      <c r="B13" s="171"/>
      <c r="C13" s="178"/>
      <c r="D13" s="179"/>
    </row>
    <row r="14" spans="1:6" ht="15.5" x14ac:dyDescent="0.35">
      <c r="A14" s="170" t="s">
        <v>49</v>
      </c>
      <c r="B14" s="171"/>
      <c r="C14" s="178">
        <f>H60</f>
        <v>0</v>
      </c>
      <c r="D14" s="179"/>
    </row>
    <row r="15" spans="1:6" ht="12.25" customHeight="1" x14ac:dyDescent="0.35">
      <c r="A15" s="170"/>
      <c r="B15" s="171"/>
      <c r="C15" s="178"/>
      <c r="D15" s="179"/>
    </row>
    <row r="16" spans="1:6" ht="15.5" x14ac:dyDescent="0.35">
      <c r="A16" s="170" t="s">
        <v>50</v>
      </c>
      <c r="B16" s="171"/>
      <c r="C16" s="178">
        <f>H68</f>
        <v>0</v>
      </c>
      <c r="D16" s="179"/>
    </row>
    <row r="17" spans="1:4" ht="12.25" customHeight="1" x14ac:dyDescent="0.35">
      <c r="A17" s="170"/>
      <c r="B17" s="171"/>
      <c r="C17" s="178"/>
      <c r="D17" s="179"/>
    </row>
    <row r="18" spans="1:4" ht="15.5" x14ac:dyDescent="0.35">
      <c r="A18" s="170" t="s">
        <v>51</v>
      </c>
      <c r="B18" s="171"/>
      <c r="C18" s="178">
        <f>H75</f>
        <v>0</v>
      </c>
      <c r="D18" s="179"/>
    </row>
    <row r="19" spans="1:4" ht="12.25" customHeight="1" x14ac:dyDescent="0.35">
      <c r="A19" s="170"/>
      <c r="B19" s="171"/>
      <c r="C19" s="178"/>
      <c r="D19" s="179"/>
    </row>
    <row r="20" spans="1:4" ht="15.5" x14ac:dyDescent="0.35">
      <c r="A20" s="170" t="s">
        <v>52</v>
      </c>
      <c r="B20" s="171"/>
      <c r="C20" s="178">
        <f>H82</f>
        <v>0</v>
      </c>
      <c r="D20" s="179"/>
    </row>
    <row r="21" spans="1:4" ht="12.25" customHeight="1" x14ac:dyDescent="0.35">
      <c r="A21" s="170"/>
      <c r="B21" s="171"/>
      <c r="C21" s="178"/>
      <c r="D21" s="179"/>
    </row>
    <row r="22" spans="1:4" ht="15.5" x14ac:dyDescent="0.35">
      <c r="A22" s="170" t="s">
        <v>53</v>
      </c>
      <c r="B22" s="171"/>
      <c r="C22" s="178">
        <f>H90</f>
        <v>0</v>
      </c>
      <c r="D22" s="179"/>
    </row>
    <row r="23" spans="1:4" ht="12.25" customHeight="1" x14ac:dyDescent="0.35">
      <c r="A23" s="170"/>
      <c r="B23" s="171"/>
      <c r="C23" s="178"/>
      <c r="D23" s="179"/>
    </row>
    <row r="24" spans="1:4" ht="15.5" x14ac:dyDescent="0.35">
      <c r="A24" s="170" t="s">
        <v>54</v>
      </c>
      <c r="B24" s="171"/>
      <c r="C24" s="178">
        <f>H99</f>
        <v>0</v>
      </c>
      <c r="D24" s="179"/>
    </row>
    <row r="25" spans="1:4" ht="12.25" customHeight="1" x14ac:dyDescent="0.35">
      <c r="A25" s="170"/>
      <c r="B25" s="171"/>
      <c r="C25" s="178"/>
      <c r="D25" s="179"/>
    </row>
    <row r="26" spans="1:4" ht="15.5" x14ac:dyDescent="0.35">
      <c r="A26" s="170" t="s">
        <v>55</v>
      </c>
      <c r="B26" s="171"/>
      <c r="C26" s="262">
        <f>H107</f>
        <v>0</v>
      </c>
      <c r="D26" s="263"/>
    </row>
    <row r="27" spans="1:4" ht="12.25" customHeight="1" x14ac:dyDescent="0.35">
      <c r="A27" s="170"/>
      <c r="B27" s="171"/>
      <c r="C27" s="178"/>
      <c r="D27" s="179"/>
    </row>
    <row r="28" spans="1:4" ht="15.5" x14ac:dyDescent="0.35">
      <c r="A28" s="170" t="s">
        <v>61</v>
      </c>
      <c r="B28" s="171"/>
      <c r="C28" s="262">
        <f>C8+C10+C12+C14+C16+C18+C20+C22+C24+C26</f>
        <v>0</v>
      </c>
      <c r="D28" s="263"/>
    </row>
    <row r="29" spans="1:4" ht="12.25" customHeight="1" x14ac:dyDescent="0.35">
      <c r="A29" s="170"/>
      <c r="B29" s="171"/>
      <c r="C29" s="178"/>
      <c r="D29" s="179"/>
    </row>
    <row r="30" spans="1:4" ht="15.5" x14ac:dyDescent="0.35">
      <c r="A30" s="170" t="s">
        <v>62</v>
      </c>
      <c r="B30" s="171"/>
      <c r="C30" s="262"/>
      <c r="D30" s="263"/>
    </row>
    <row r="31" spans="1:4" ht="15.5" x14ac:dyDescent="0.35">
      <c r="A31" s="331" t="s">
        <v>146</v>
      </c>
      <c r="B31" s="332"/>
      <c r="C31" s="264">
        <f>C28*10%</f>
        <v>0</v>
      </c>
      <c r="D31" s="265"/>
    </row>
    <row r="32" spans="1:4" ht="16" thickBot="1" x14ac:dyDescent="0.4">
      <c r="A32" s="193" t="s">
        <v>58</v>
      </c>
      <c r="B32" s="194"/>
      <c r="C32" s="195">
        <f>C28+C30</f>
        <v>0</v>
      </c>
      <c r="D32" s="196"/>
    </row>
    <row r="33" spans="1:22" ht="6.65" customHeight="1" x14ac:dyDescent="0.3">
      <c r="A33" s="30"/>
      <c r="B33" s="30"/>
      <c r="C33" s="31"/>
      <c r="D33" s="31"/>
    </row>
    <row r="34" spans="1:22" ht="19" thickBot="1" x14ac:dyDescent="0.5">
      <c r="A34" s="90" t="s">
        <v>8</v>
      </c>
    </row>
    <row r="35" spans="1:22" s="49" customFormat="1" x14ac:dyDescent="0.3">
      <c r="A35" s="197"/>
      <c r="B35" s="198"/>
      <c r="C35" s="199" t="s">
        <v>64</v>
      </c>
      <c r="D35" s="200"/>
      <c r="E35" s="182" t="s">
        <v>65</v>
      </c>
      <c r="F35" s="183"/>
      <c r="G35" s="183"/>
      <c r="H35" s="183"/>
      <c r="I35" s="183"/>
      <c r="J35" s="183"/>
      <c r="K35" s="183"/>
      <c r="L35" s="184"/>
      <c r="S35" s="146"/>
      <c r="T35" s="146"/>
      <c r="U35" s="146"/>
      <c r="V35" s="146"/>
    </row>
    <row r="36" spans="1:22" s="64" customFormat="1" ht="43.5" x14ac:dyDescent="0.35">
      <c r="A36" s="60" t="s">
        <v>66</v>
      </c>
      <c r="B36" s="61" t="s">
        <v>67</v>
      </c>
      <c r="C36" s="61" t="s">
        <v>68</v>
      </c>
      <c r="D36" s="61" t="s">
        <v>69</v>
      </c>
      <c r="E36" s="61" t="s">
        <v>70</v>
      </c>
      <c r="F36" s="62" t="s">
        <v>142</v>
      </c>
      <c r="G36" s="61" t="s">
        <v>72</v>
      </c>
      <c r="H36" s="61" t="s">
        <v>73</v>
      </c>
      <c r="I36" s="61" t="s">
        <v>74</v>
      </c>
      <c r="J36" s="61" t="s">
        <v>75</v>
      </c>
      <c r="K36" s="61" t="s">
        <v>76</v>
      </c>
      <c r="L36" s="63" t="s">
        <v>77</v>
      </c>
      <c r="S36" s="147"/>
      <c r="T36" s="147"/>
      <c r="U36" s="147"/>
      <c r="V36" s="147"/>
    </row>
    <row r="37" spans="1:22" s="69" customFormat="1" ht="14.5" x14ac:dyDescent="0.35">
      <c r="A37" s="65"/>
      <c r="B37" s="66"/>
      <c r="C37" s="66"/>
      <c r="D37" s="66"/>
      <c r="E37" s="66"/>
      <c r="F37" s="67"/>
      <c r="G37" s="66"/>
      <c r="H37" s="66"/>
      <c r="I37" s="66"/>
      <c r="J37" s="66"/>
      <c r="K37" s="66"/>
      <c r="L37" s="68"/>
      <c r="S37" s="148"/>
      <c r="T37" s="148"/>
      <c r="U37" s="148"/>
      <c r="V37" s="148"/>
    </row>
    <row r="38" spans="1:22" s="69" customFormat="1" ht="14.5" x14ac:dyDescent="0.35">
      <c r="A38" s="70"/>
      <c r="B38" s="71"/>
      <c r="C38" s="72">
        <v>0</v>
      </c>
      <c r="D38" s="73"/>
      <c r="E38" s="72">
        <v>0</v>
      </c>
      <c r="F38" s="74"/>
      <c r="G38" s="75">
        <f>E38*F38</f>
        <v>0</v>
      </c>
      <c r="H38" s="76">
        <v>0</v>
      </c>
      <c r="I38" s="72">
        <f>G38*H38</f>
        <v>0</v>
      </c>
      <c r="J38" s="85">
        <v>0</v>
      </c>
      <c r="K38" s="72">
        <f>I38*J38</f>
        <v>0</v>
      </c>
      <c r="L38" s="77">
        <f>I38+K38</f>
        <v>0</v>
      </c>
      <c r="N38" s="144"/>
      <c r="S38" s="148"/>
      <c r="T38" s="148"/>
      <c r="U38" s="148"/>
      <c r="V38" s="148"/>
    </row>
    <row r="39" spans="1:22" s="69" customFormat="1" ht="14.5" x14ac:dyDescent="0.35">
      <c r="A39" s="70"/>
      <c r="B39" s="71"/>
      <c r="C39" s="101">
        <v>0</v>
      </c>
      <c r="D39" s="73"/>
      <c r="E39" s="72">
        <v>0</v>
      </c>
      <c r="F39" s="74"/>
      <c r="G39" s="75">
        <f>(C39*D39)/12</f>
        <v>0</v>
      </c>
      <c r="H39" s="76">
        <v>0</v>
      </c>
      <c r="I39" s="72">
        <f t="shared" ref="I39:I43" si="0">G39*H39</f>
        <v>0</v>
      </c>
      <c r="J39" s="85">
        <v>0</v>
      </c>
      <c r="K39" s="72">
        <f>I39*J39</f>
        <v>0</v>
      </c>
      <c r="L39" s="77">
        <f>I39+K39</f>
        <v>0</v>
      </c>
      <c r="S39" s="148"/>
      <c r="T39" s="148"/>
      <c r="U39" s="148"/>
      <c r="V39" s="148"/>
    </row>
    <row r="40" spans="1:22" s="69" customFormat="1" ht="14.5" x14ac:dyDescent="0.35">
      <c r="A40" s="70"/>
      <c r="B40" s="84"/>
      <c r="C40" s="101">
        <v>0</v>
      </c>
      <c r="D40" s="73"/>
      <c r="E40" s="72">
        <v>0</v>
      </c>
      <c r="F40" s="74"/>
      <c r="G40" s="75">
        <f>(C40*D40)/12</f>
        <v>0</v>
      </c>
      <c r="H40" s="76">
        <v>0</v>
      </c>
      <c r="I40" s="72">
        <f t="shared" si="0"/>
        <v>0</v>
      </c>
      <c r="J40" s="85">
        <v>0</v>
      </c>
      <c r="K40" s="72">
        <f>I40*J40</f>
        <v>0</v>
      </c>
      <c r="L40" s="77">
        <f>I40+K40</f>
        <v>0</v>
      </c>
      <c r="S40" s="148"/>
      <c r="T40" s="148"/>
      <c r="U40" s="148"/>
      <c r="V40" s="148"/>
    </row>
    <row r="41" spans="1:22" s="69" customFormat="1" ht="14.5" x14ac:dyDescent="0.35">
      <c r="A41" s="70"/>
      <c r="B41" s="84"/>
      <c r="C41" s="101">
        <v>0</v>
      </c>
      <c r="D41" s="73"/>
      <c r="E41" s="72">
        <v>0</v>
      </c>
      <c r="F41" s="74"/>
      <c r="G41" s="75">
        <f t="shared" ref="G41:G43" si="1">E41*F41</f>
        <v>0</v>
      </c>
      <c r="H41" s="76">
        <v>0</v>
      </c>
      <c r="I41" s="72">
        <f t="shared" si="0"/>
        <v>0</v>
      </c>
      <c r="J41" s="85">
        <v>0</v>
      </c>
      <c r="K41" s="72">
        <f t="shared" ref="K41:K43" si="2">I41*J41</f>
        <v>0</v>
      </c>
      <c r="L41" s="77">
        <f t="shared" ref="L41:L43" si="3">I41+K41</f>
        <v>0</v>
      </c>
      <c r="S41" s="148"/>
      <c r="T41" s="148"/>
      <c r="U41" s="148"/>
      <c r="V41" s="148"/>
    </row>
    <row r="42" spans="1:22" s="69" customFormat="1" ht="14.5" x14ac:dyDescent="0.35">
      <c r="A42" s="70"/>
      <c r="B42" s="71"/>
      <c r="C42" s="101">
        <v>0</v>
      </c>
      <c r="D42" s="73"/>
      <c r="E42" s="72">
        <v>0</v>
      </c>
      <c r="F42" s="71"/>
      <c r="G42" s="72">
        <f t="shared" si="1"/>
        <v>0</v>
      </c>
      <c r="H42" s="76">
        <v>0</v>
      </c>
      <c r="I42" s="72">
        <f t="shared" si="0"/>
        <v>0</v>
      </c>
      <c r="J42" s="85">
        <v>0</v>
      </c>
      <c r="K42" s="72">
        <f t="shared" si="2"/>
        <v>0</v>
      </c>
      <c r="L42" s="77">
        <f t="shared" si="3"/>
        <v>0</v>
      </c>
      <c r="S42" s="148"/>
      <c r="T42" s="148"/>
      <c r="U42" s="148"/>
      <c r="V42" s="148"/>
    </row>
    <row r="43" spans="1:22" s="69" customFormat="1" ht="14.5" x14ac:dyDescent="0.35">
      <c r="A43" s="70"/>
      <c r="B43" s="71"/>
      <c r="C43" s="101">
        <v>0</v>
      </c>
      <c r="D43" s="73"/>
      <c r="E43" s="72">
        <v>0</v>
      </c>
      <c r="F43" s="71"/>
      <c r="G43" s="72">
        <f t="shared" si="1"/>
        <v>0</v>
      </c>
      <c r="H43" s="76">
        <v>0</v>
      </c>
      <c r="I43" s="72">
        <f t="shared" si="0"/>
        <v>0</v>
      </c>
      <c r="J43" s="85">
        <v>0</v>
      </c>
      <c r="K43" s="72">
        <f t="shared" si="2"/>
        <v>0</v>
      </c>
      <c r="L43" s="77">
        <f t="shared" si="3"/>
        <v>0</v>
      </c>
      <c r="S43" s="148"/>
      <c r="T43" s="148"/>
      <c r="U43" s="148"/>
      <c r="V43" s="148"/>
    </row>
    <row r="44" spans="1:22" s="69" customFormat="1" ht="15" thickBot="1" x14ac:dyDescent="0.4">
      <c r="A44" s="78" t="s">
        <v>108</v>
      </c>
      <c r="B44" s="320"/>
      <c r="C44" s="320"/>
      <c r="D44" s="320"/>
      <c r="E44" s="320"/>
      <c r="F44" s="321"/>
      <c r="G44" s="320"/>
      <c r="H44" s="320"/>
      <c r="I44" s="79">
        <f>SUM(I38:I43)</f>
        <v>0</v>
      </c>
      <c r="J44" s="320"/>
      <c r="K44" s="79">
        <f>SUM(K38:K43)</f>
        <v>0</v>
      </c>
      <c r="L44" s="80">
        <f>SUM(L38:L43)</f>
        <v>0</v>
      </c>
      <c r="M44" s="144"/>
      <c r="S44" s="148"/>
      <c r="T44" s="148"/>
      <c r="U44" s="148"/>
      <c r="V44" s="148"/>
    </row>
    <row r="45" spans="1:22" ht="6.65" customHeight="1" x14ac:dyDescent="0.3">
      <c r="A45" s="35"/>
      <c r="B45" s="35"/>
      <c r="C45" s="35"/>
      <c r="D45" s="35"/>
      <c r="E45" s="35"/>
      <c r="F45" s="35"/>
      <c r="G45" s="35"/>
      <c r="H45" s="35"/>
      <c r="I45" s="35"/>
      <c r="J45" s="35"/>
      <c r="K45" s="35"/>
      <c r="L45" s="35"/>
    </row>
    <row r="46" spans="1:22" ht="19" thickBot="1" x14ac:dyDescent="0.5">
      <c r="A46" s="90" t="s">
        <v>79</v>
      </c>
      <c r="B46" s="35"/>
      <c r="C46" s="35"/>
      <c r="D46" s="35"/>
      <c r="E46" s="35"/>
      <c r="F46" s="35"/>
      <c r="G46" s="35"/>
      <c r="H46" s="35"/>
      <c r="I46" s="35"/>
      <c r="J46" s="35"/>
      <c r="K46" s="36"/>
      <c r="L46" s="35"/>
    </row>
    <row r="47" spans="1:22" s="49" customFormat="1" ht="28.5" customHeight="1" x14ac:dyDescent="0.35">
      <c r="A47" s="356" t="s">
        <v>80</v>
      </c>
      <c r="B47" s="357"/>
      <c r="C47" s="361" t="s">
        <v>131</v>
      </c>
      <c r="D47" s="362"/>
      <c r="E47" s="358" t="s">
        <v>114</v>
      </c>
      <c r="F47" s="357"/>
      <c r="G47" s="363" t="s">
        <v>121</v>
      </c>
      <c r="H47" s="358" t="s">
        <v>81</v>
      </c>
      <c r="I47" s="360"/>
      <c r="J47" s="22"/>
      <c r="K47" s="55"/>
      <c r="L47" s="22"/>
      <c r="S47" s="146"/>
      <c r="T47" s="146"/>
      <c r="U47" s="146"/>
      <c r="V47" s="146"/>
    </row>
    <row r="48" spans="1:22" s="49" customFormat="1" ht="14.5" x14ac:dyDescent="0.35">
      <c r="A48" s="366"/>
      <c r="B48" s="341"/>
      <c r="C48" s="367"/>
      <c r="D48" s="368"/>
      <c r="E48" s="367"/>
      <c r="F48" s="368"/>
      <c r="G48" s="66"/>
      <c r="H48" s="369"/>
      <c r="I48" s="370"/>
      <c r="J48" s="22"/>
      <c r="K48" s="55"/>
      <c r="L48" s="22"/>
      <c r="S48" s="146"/>
      <c r="T48" s="146"/>
      <c r="U48" s="146"/>
      <c r="V48" s="146"/>
    </row>
    <row r="49" spans="1:22" s="49" customFormat="1" ht="14.5" x14ac:dyDescent="0.35">
      <c r="A49" s="266"/>
      <c r="B49" s="267"/>
      <c r="C49" s="268"/>
      <c r="D49" s="267"/>
      <c r="E49" s="273">
        <v>0</v>
      </c>
      <c r="F49" s="342"/>
      <c r="G49" s="105"/>
      <c r="H49" s="271">
        <f>E49*G49*C49</f>
        <v>0</v>
      </c>
      <c r="I49" s="272"/>
      <c r="J49" s="22"/>
      <c r="K49" s="55"/>
      <c r="L49" s="22"/>
      <c r="S49" s="146"/>
      <c r="T49" s="146"/>
      <c r="U49" s="146"/>
      <c r="V49" s="146"/>
    </row>
    <row r="50" spans="1:22" ht="14.5" x14ac:dyDescent="0.35">
      <c r="A50" s="266"/>
      <c r="B50" s="267"/>
      <c r="C50" s="268"/>
      <c r="D50" s="267"/>
      <c r="E50" s="273">
        <v>0</v>
      </c>
      <c r="F50" s="342"/>
      <c r="G50" s="76"/>
      <c r="H50" s="273">
        <f>E50*G50</f>
        <v>0</v>
      </c>
      <c r="I50" s="274"/>
      <c r="J50" s="35"/>
      <c r="K50" s="36"/>
      <c r="L50" s="35"/>
    </row>
    <row r="51" spans="1:22" ht="14.5" x14ac:dyDescent="0.35">
      <c r="A51" s="266"/>
      <c r="B51" s="267"/>
      <c r="C51" s="268"/>
      <c r="D51" s="267"/>
      <c r="E51" s="273">
        <v>0</v>
      </c>
      <c r="F51" s="342"/>
      <c r="G51" s="76"/>
      <c r="H51" s="273">
        <f>E51*G51</f>
        <v>0</v>
      </c>
      <c r="I51" s="274"/>
      <c r="J51" s="35"/>
      <c r="K51" s="35"/>
      <c r="L51" s="35"/>
    </row>
    <row r="52" spans="1:22" ht="15" thickBot="1" x14ac:dyDescent="0.4">
      <c r="A52" s="334" t="s">
        <v>58</v>
      </c>
      <c r="B52" s="335"/>
      <c r="C52" s="336"/>
      <c r="D52" s="337"/>
      <c r="E52" s="336"/>
      <c r="F52" s="337"/>
      <c r="G52" s="320"/>
      <c r="H52" s="302">
        <f>SUM(H49:I51)</f>
        <v>0</v>
      </c>
      <c r="I52" s="303"/>
      <c r="J52" s="35"/>
      <c r="K52" s="35"/>
      <c r="L52" s="35"/>
    </row>
    <row r="53" spans="1:22" ht="7" customHeight="1" x14ac:dyDescent="0.3">
      <c r="A53" s="35"/>
      <c r="B53" s="35"/>
      <c r="C53" s="35"/>
      <c r="D53" s="37"/>
      <c r="E53" s="35"/>
      <c r="F53" s="35"/>
      <c r="G53" s="35"/>
      <c r="H53" s="35"/>
      <c r="I53" s="35"/>
      <c r="J53" s="35"/>
      <c r="K53" s="35"/>
      <c r="L53" s="35"/>
    </row>
    <row r="54" spans="1:22" s="49" customFormat="1" ht="19" thickBot="1" x14ac:dyDescent="0.5">
      <c r="A54" s="90" t="s">
        <v>82</v>
      </c>
      <c r="B54" s="22"/>
      <c r="C54" s="22"/>
      <c r="D54" s="40"/>
      <c r="E54" s="22"/>
      <c r="F54" s="22"/>
      <c r="G54" s="22"/>
      <c r="H54" s="22"/>
      <c r="I54" s="22"/>
      <c r="J54" s="22"/>
      <c r="K54" s="22"/>
      <c r="L54" s="22"/>
      <c r="S54" s="146"/>
      <c r="T54" s="146"/>
      <c r="U54" s="146"/>
      <c r="V54" s="146"/>
    </row>
    <row r="55" spans="1:22" s="49" customFormat="1" ht="27.65" customHeight="1" x14ac:dyDescent="0.35">
      <c r="A55" s="364" t="s">
        <v>83</v>
      </c>
      <c r="B55" s="365" t="s">
        <v>67</v>
      </c>
      <c r="C55" s="361" t="s">
        <v>131</v>
      </c>
      <c r="D55" s="362"/>
      <c r="E55" s="358" t="s">
        <v>114</v>
      </c>
      <c r="F55" s="357"/>
      <c r="G55" s="363" t="s">
        <v>121</v>
      </c>
      <c r="H55" s="358" t="s">
        <v>81</v>
      </c>
      <c r="I55" s="360"/>
      <c r="J55" s="30"/>
      <c r="K55" s="30"/>
      <c r="L55" s="30"/>
      <c r="S55" s="146"/>
      <c r="T55" s="146"/>
      <c r="U55" s="146"/>
      <c r="V55" s="146"/>
    </row>
    <row r="56" spans="1:22" s="49" customFormat="1" ht="14.5" x14ac:dyDescent="0.35">
      <c r="A56" s="65"/>
      <c r="B56" s="66"/>
      <c r="C56" s="367"/>
      <c r="D56" s="368"/>
      <c r="E56" s="367"/>
      <c r="F56" s="368"/>
      <c r="G56" s="66"/>
      <c r="H56" s="369"/>
      <c r="I56" s="370"/>
      <c r="J56" s="22"/>
      <c r="K56" s="22"/>
      <c r="L56" s="22"/>
      <c r="S56" s="146"/>
      <c r="T56" s="146"/>
      <c r="U56" s="146"/>
      <c r="V56" s="146"/>
    </row>
    <row r="57" spans="1:22" s="49" customFormat="1" ht="14.5" x14ac:dyDescent="0.35">
      <c r="A57" s="70"/>
      <c r="B57" s="76"/>
      <c r="C57" s="268"/>
      <c r="D57" s="267"/>
      <c r="E57" s="354">
        <v>0</v>
      </c>
      <c r="F57" s="355"/>
      <c r="G57" s="71"/>
      <c r="H57" s="271">
        <f>(E57*G57)*C57</f>
        <v>0</v>
      </c>
      <c r="I57" s="272"/>
      <c r="J57" s="260"/>
      <c r="K57" s="261"/>
      <c r="L57" s="261"/>
      <c r="S57" s="146"/>
      <c r="T57" s="146"/>
      <c r="U57" s="146"/>
      <c r="V57" s="146"/>
    </row>
    <row r="58" spans="1:22" s="49" customFormat="1" ht="14.5" x14ac:dyDescent="0.35">
      <c r="A58" s="277"/>
      <c r="B58" s="278"/>
      <c r="C58" s="278"/>
      <c r="D58" s="278"/>
      <c r="E58" s="278"/>
      <c r="F58" s="278"/>
      <c r="G58" s="278"/>
      <c r="H58" s="278"/>
      <c r="I58" s="279"/>
      <c r="J58" s="260"/>
      <c r="K58" s="261"/>
      <c r="L58" s="261"/>
      <c r="S58" s="146"/>
      <c r="T58" s="146"/>
      <c r="U58" s="146"/>
      <c r="V58" s="146"/>
    </row>
    <row r="59" spans="1:22" s="49" customFormat="1" ht="14.5" x14ac:dyDescent="0.35">
      <c r="A59" s="70"/>
      <c r="B59" s="76"/>
      <c r="C59" s="268"/>
      <c r="D59" s="267"/>
      <c r="E59" s="354">
        <v>0</v>
      </c>
      <c r="F59" s="355"/>
      <c r="G59" s="71"/>
      <c r="H59" s="271">
        <f>(E59*G59)*C59</f>
        <v>0</v>
      </c>
      <c r="I59" s="272"/>
      <c r="J59" s="260"/>
      <c r="K59" s="261"/>
      <c r="L59" s="261"/>
      <c r="S59" s="146"/>
      <c r="T59" s="146"/>
      <c r="U59" s="146"/>
      <c r="V59" s="146"/>
    </row>
    <row r="60" spans="1:22" s="49" customFormat="1" ht="15" thickBot="1" x14ac:dyDescent="0.4">
      <c r="A60" s="78" t="s">
        <v>58</v>
      </c>
      <c r="B60" s="320"/>
      <c r="C60" s="336"/>
      <c r="D60" s="337"/>
      <c r="E60" s="336"/>
      <c r="F60" s="337"/>
      <c r="G60" s="320"/>
      <c r="H60" s="302">
        <f>H57+H59</f>
        <v>0</v>
      </c>
      <c r="I60" s="303"/>
      <c r="J60" s="258"/>
      <c r="K60" s="259"/>
      <c r="L60" s="259"/>
      <c r="S60" s="146"/>
      <c r="T60" s="146"/>
      <c r="U60" s="146"/>
      <c r="V60" s="146"/>
    </row>
    <row r="61" spans="1:22" x14ac:dyDescent="0.3">
      <c r="D61" s="40"/>
    </row>
    <row r="62" spans="1:22" s="22" customFormat="1" ht="19" thickBot="1" x14ac:dyDescent="0.5">
      <c r="A62" s="90" t="s">
        <v>85</v>
      </c>
      <c r="D62" s="40"/>
      <c r="M62"/>
      <c r="N62"/>
      <c r="S62" s="149"/>
      <c r="T62" s="149"/>
      <c r="U62" s="149"/>
      <c r="V62" s="149"/>
    </row>
    <row r="63" spans="1:22" s="22" customFormat="1" ht="29" x14ac:dyDescent="0.35">
      <c r="A63" s="356" t="s">
        <v>80</v>
      </c>
      <c r="B63" s="357"/>
      <c r="C63" s="361" t="s">
        <v>131</v>
      </c>
      <c r="D63" s="362"/>
      <c r="E63" s="358" t="s">
        <v>114</v>
      </c>
      <c r="F63" s="357"/>
      <c r="G63" s="363" t="s">
        <v>121</v>
      </c>
      <c r="H63" s="358" t="s">
        <v>81</v>
      </c>
      <c r="I63" s="360"/>
      <c r="M63"/>
      <c r="N63"/>
      <c r="S63" s="149"/>
      <c r="T63" s="149"/>
      <c r="U63" s="149"/>
      <c r="V63" s="149"/>
    </row>
    <row r="64" spans="1:22" s="22" customFormat="1" ht="14.5" x14ac:dyDescent="0.35">
      <c r="A64" s="366"/>
      <c r="B64" s="341"/>
      <c r="C64" s="367"/>
      <c r="D64" s="368"/>
      <c r="E64" s="367"/>
      <c r="F64" s="368"/>
      <c r="G64" s="66"/>
      <c r="H64" s="367"/>
      <c r="I64" s="371"/>
      <c r="M64"/>
      <c r="N64"/>
      <c r="S64" s="149"/>
      <c r="T64" s="149"/>
      <c r="U64" s="149"/>
      <c r="V64" s="149"/>
    </row>
    <row r="65" spans="1:23" s="22" customFormat="1" ht="14.5" x14ac:dyDescent="0.35">
      <c r="A65" s="266"/>
      <c r="B65" s="267"/>
      <c r="C65" s="268"/>
      <c r="D65" s="267"/>
      <c r="E65" s="354">
        <v>0</v>
      </c>
      <c r="F65" s="355"/>
      <c r="G65" s="106"/>
      <c r="H65" s="271">
        <f>(E65*G65)*C65</f>
        <v>0</v>
      </c>
      <c r="I65" s="272"/>
      <c r="M65"/>
      <c r="N65"/>
      <c r="S65" s="149"/>
      <c r="T65" s="149"/>
      <c r="U65" s="149"/>
      <c r="V65" s="149"/>
    </row>
    <row r="66" spans="1:23" s="22" customFormat="1" ht="14.5" x14ac:dyDescent="0.35">
      <c r="A66" s="286"/>
      <c r="B66" s="287"/>
      <c r="C66" s="268"/>
      <c r="D66" s="267"/>
      <c r="E66" s="354">
        <v>0</v>
      </c>
      <c r="F66" s="355"/>
      <c r="G66" s="108"/>
      <c r="H66" s="273">
        <f>(E66*G66)*C66</f>
        <v>0</v>
      </c>
      <c r="I66" s="274"/>
      <c r="M66"/>
      <c r="N66"/>
      <c r="S66" s="149"/>
      <c r="T66" s="149"/>
      <c r="U66" s="149"/>
      <c r="V66" s="149"/>
    </row>
    <row r="67" spans="1:23" s="22" customFormat="1" ht="14.5" x14ac:dyDescent="0.35">
      <c r="A67" s="286"/>
      <c r="B67" s="287"/>
      <c r="C67" s="268"/>
      <c r="D67" s="267"/>
      <c r="E67" s="354">
        <v>0</v>
      </c>
      <c r="F67" s="355"/>
      <c r="G67" s="71"/>
      <c r="H67" s="273">
        <f>(E67*G67)*C67</f>
        <v>0</v>
      </c>
      <c r="I67" s="274"/>
      <c r="M67"/>
      <c r="N67"/>
      <c r="S67" s="149"/>
      <c r="T67" s="149"/>
      <c r="U67" s="149"/>
      <c r="V67" s="149"/>
    </row>
    <row r="68" spans="1:23" s="22" customFormat="1" ht="15" thickBot="1" x14ac:dyDescent="0.4">
      <c r="A68" s="334" t="s">
        <v>58</v>
      </c>
      <c r="B68" s="335"/>
      <c r="C68" s="336"/>
      <c r="D68" s="337"/>
      <c r="E68" s="336"/>
      <c r="F68" s="337"/>
      <c r="G68" s="320"/>
      <c r="H68" s="338">
        <f>SUM(H65:I67)</f>
        <v>0</v>
      </c>
      <c r="I68" s="339"/>
      <c r="M68"/>
      <c r="N68"/>
      <c r="S68" s="149"/>
      <c r="T68" s="149"/>
      <c r="U68" s="149"/>
      <c r="V68" s="149"/>
    </row>
    <row r="69" spans="1:23" s="22" customFormat="1" x14ac:dyDescent="0.3">
      <c r="A69" s="39"/>
      <c r="B69" s="35"/>
      <c r="C69" s="35"/>
      <c r="D69" s="37"/>
      <c r="E69" s="35"/>
      <c r="F69" s="35"/>
      <c r="G69" s="35"/>
      <c r="H69" s="35"/>
      <c r="I69" s="42"/>
      <c r="M69"/>
      <c r="N69"/>
      <c r="O69"/>
      <c r="P69"/>
      <c r="Q69"/>
      <c r="R69"/>
      <c r="S69"/>
      <c r="T69"/>
      <c r="U69"/>
      <c r="V69"/>
      <c r="W69"/>
    </row>
    <row r="70" spans="1:23" s="22" customFormat="1" ht="19" thickBot="1" x14ac:dyDescent="0.5">
      <c r="A70" s="90" t="s">
        <v>86</v>
      </c>
      <c r="B70" s="35"/>
      <c r="C70" s="35"/>
      <c r="D70" s="35"/>
      <c r="E70" s="35"/>
      <c r="F70" s="35"/>
      <c r="G70" s="35"/>
      <c r="H70" s="35"/>
      <c r="I70" s="35"/>
      <c r="M70"/>
      <c r="N70"/>
      <c r="O70"/>
      <c r="P70"/>
      <c r="Q70"/>
      <c r="R70"/>
      <c r="S70"/>
      <c r="T70"/>
      <c r="U70"/>
      <c r="V70"/>
      <c r="W70"/>
    </row>
    <row r="71" spans="1:23" s="22" customFormat="1" ht="29" x14ac:dyDescent="0.35">
      <c r="A71" s="364" t="s">
        <v>80</v>
      </c>
      <c r="B71" s="365" t="s">
        <v>67</v>
      </c>
      <c r="C71" s="361" t="s">
        <v>131</v>
      </c>
      <c r="D71" s="362"/>
      <c r="E71" s="358" t="s">
        <v>114</v>
      </c>
      <c r="F71" s="357"/>
      <c r="G71" s="363" t="s">
        <v>121</v>
      </c>
      <c r="H71" s="358" t="s">
        <v>81</v>
      </c>
      <c r="I71" s="360"/>
      <c r="M71"/>
      <c r="N71"/>
      <c r="O71"/>
      <c r="P71"/>
      <c r="Q71"/>
      <c r="R71"/>
      <c r="S71"/>
      <c r="T71"/>
      <c r="U71"/>
      <c r="V71"/>
      <c r="W71"/>
    </row>
    <row r="72" spans="1:23" s="22" customFormat="1" ht="14.5" x14ac:dyDescent="0.35">
      <c r="A72" s="65"/>
      <c r="B72" s="66"/>
      <c r="C72" s="367"/>
      <c r="D72" s="368"/>
      <c r="E72" s="367"/>
      <c r="F72" s="368"/>
      <c r="G72" s="66"/>
      <c r="H72" s="367"/>
      <c r="I72" s="371"/>
      <c r="M72"/>
      <c r="N72"/>
      <c r="O72"/>
      <c r="P72"/>
      <c r="Q72"/>
      <c r="R72"/>
      <c r="S72"/>
      <c r="T72"/>
      <c r="U72"/>
      <c r="V72"/>
      <c r="W72"/>
    </row>
    <row r="73" spans="1:23" s="22" customFormat="1" ht="14.5" x14ac:dyDescent="0.35">
      <c r="A73" s="70"/>
      <c r="B73" s="76"/>
      <c r="C73" s="268"/>
      <c r="D73" s="267"/>
      <c r="E73" s="354">
        <v>0</v>
      </c>
      <c r="F73" s="355"/>
      <c r="G73" s="109"/>
      <c r="H73" s="271">
        <f t="shared" ref="H73:H74" si="4">(E73*G73)*C73</f>
        <v>0</v>
      </c>
      <c r="I73" s="272"/>
      <c r="J73" s="120"/>
      <c r="K73" s="120"/>
      <c r="M73" s="118"/>
      <c r="N73"/>
      <c r="O73"/>
      <c r="P73"/>
      <c r="Q73"/>
      <c r="R73"/>
      <c r="S73"/>
      <c r="T73"/>
      <c r="U73"/>
      <c r="V73"/>
      <c r="W73"/>
    </row>
    <row r="74" spans="1:23" s="22" customFormat="1" ht="14.5" x14ac:dyDescent="0.35">
      <c r="A74" s="70"/>
      <c r="B74" s="76"/>
      <c r="C74" s="268"/>
      <c r="D74" s="267"/>
      <c r="E74" s="354">
        <v>0</v>
      </c>
      <c r="F74" s="355"/>
      <c r="G74" s="71"/>
      <c r="H74" s="273">
        <f t="shared" si="4"/>
        <v>0</v>
      </c>
      <c r="I74" s="274"/>
      <c r="M74"/>
      <c r="N74"/>
      <c r="O74"/>
      <c r="P74"/>
      <c r="Q74"/>
      <c r="R74"/>
      <c r="S74"/>
      <c r="T74"/>
      <c r="U74"/>
      <c r="V74"/>
      <c r="W74"/>
    </row>
    <row r="75" spans="1:23" s="22" customFormat="1" ht="15" thickBot="1" x14ac:dyDescent="0.4">
      <c r="A75" s="78" t="s">
        <v>58</v>
      </c>
      <c r="B75" s="320"/>
      <c r="C75" s="336"/>
      <c r="D75" s="337"/>
      <c r="E75" s="336"/>
      <c r="F75" s="337"/>
      <c r="G75" s="320"/>
      <c r="H75" s="302">
        <f>SUM(H73:I74)</f>
        <v>0</v>
      </c>
      <c r="I75" s="303"/>
      <c r="M75"/>
      <c r="N75"/>
      <c r="O75"/>
      <c r="P75"/>
      <c r="Q75"/>
      <c r="R75"/>
      <c r="S75"/>
      <c r="T75"/>
      <c r="U75"/>
      <c r="V75"/>
      <c r="W75"/>
    </row>
    <row r="76" spans="1:23" x14ac:dyDescent="0.3">
      <c r="S76"/>
      <c r="T76"/>
      <c r="U76"/>
      <c r="V76"/>
    </row>
    <row r="77" spans="1:23" s="22" customFormat="1" ht="19" thickBot="1" x14ac:dyDescent="0.5">
      <c r="A77" s="90" t="s">
        <v>87</v>
      </c>
      <c r="B77" s="35"/>
      <c r="C77" s="35"/>
      <c r="D77" s="35"/>
      <c r="E77" s="35"/>
      <c r="F77" s="35"/>
      <c r="G77" s="35"/>
      <c r="H77" s="35"/>
      <c r="I77" s="35"/>
      <c r="M77"/>
      <c r="N77"/>
      <c r="O77"/>
      <c r="P77"/>
      <c r="Q77"/>
      <c r="R77"/>
      <c r="S77"/>
      <c r="T77"/>
      <c r="U77"/>
      <c r="V77"/>
      <c r="W77"/>
    </row>
    <row r="78" spans="1:23" ht="29" x14ac:dyDescent="0.35">
      <c r="A78" s="364" t="s">
        <v>80</v>
      </c>
      <c r="B78" s="365" t="s">
        <v>67</v>
      </c>
      <c r="C78" s="361" t="s">
        <v>131</v>
      </c>
      <c r="D78" s="362"/>
      <c r="E78" s="358" t="s">
        <v>114</v>
      </c>
      <c r="F78" s="357"/>
      <c r="G78" s="363" t="s">
        <v>121</v>
      </c>
      <c r="H78" s="358" t="s">
        <v>81</v>
      </c>
      <c r="I78" s="360"/>
      <c r="S78"/>
      <c r="T78"/>
      <c r="U78"/>
      <c r="V78"/>
    </row>
    <row r="79" spans="1:23" ht="14.5" x14ac:dyDescent="0.35">
      <c r="A79" s="65"/>
      <c r="B79" s="66"/>
      <c r="C79" s="367"/>
      <c r="D79" s="368"/>
      <c r="E79" s="367"/>
      <c r="F79" s="368"/>
      <c r="G79" s="66"/>
      <c r="H79" s="367"/>
      <c r="I79" s="371"/>
      <c r="S79"/>
      <c r="T79"/>
      <c r="U79"/>
      <c r="V79"/>
    </row>
    <row r="80" spans="1:23" ht="14.5" x14ac:dyDescent="0.35">
      <c r="A80" s="70"/>
      <c r="B80" s="71"/>
      <c r="C80" s="268"/>
      <c r="D80" s="267"/>
      <c r="E80" s="354">
        <v>0</v>
      </c>
      <c r="F80" s="355"/>
      <c r="G80" s="71"/>
      <c r="H80" s="273">
        <f t="shared" ref="H80:H81" si="5">(E80*G80)*C80</f>
        <v>0</v>
      </c>
      <c r="I80" s="274"/>
      <c r="S80"/>
      <c r="T80"/>
      <c r="U80"/>
      <c r="V80"/>
    </row>
    <row r="81" spans="1:23" ht="14.5" x14ac:dyDescent="0.35">
      <c r="A81" s="70"/>
      <c r="B81" s="71"/>
      <c r="C81" s="268"/>
      <c r="D81" s="267"/>
      <c r="E81" s="354">
        <v>0</v>
      </c>
      <c r="F81" s="355"/>
      <c r="G81" s="71"/>
      <c r="H81" s="273">
        <f t="shared" si="5"/>
        <v>0</v>
      </c>
      <c r="I81" s="274"/>
      <c r="S81"/>
      <c r="T81"/>
      <c r="U81"/>
      <c r="V81"/>
    </row>
    <row r="82" spans="1:23" ht="15" thickBot="1" x14ac:dyDescent="0.4">
      <c r="A82" s="78" t="s">
        <v>58</v>
      </c>
      <c r="B82" s="320"/>
      <c r="C82" s="336"/>
      <c r="D82" s="337"/>
      <c r="E82" s="336"/>
      <c r="F82" s="337"/>
      <c r="G82" s="320"/>
      <c r="H82" s="302">
        <f>SUM(H80:I81)</f>
        <v>0</v>
      </c>
      <c r="I82" s="303"/>
      <c r="S82"/>
      <c r="T82"/>
      <c r="U82"/>
      <c r="V82"/>
    </row>
    <row r="83" spans="1:23" x14ac:dyDescent="0.3">
      <c r="S83"/>
      <c r="T83"/>
      <c r="U83"/>
      <c r="V83"/>
    </row>
    <row r="84" spans="1:23" ht="19" thickBot="1" x14ac:dyDescent="0.5">
      <c r="A84" s="90" t="s">
        <v>88</v>
      </c>
      <c r="B84" s="35"/>
      <c r="C84" s="35"/>
      <c r="D84" s="35"/>
      <c r="E84" s="35"/>
      <c r="F84" s="35"/>
      <c r="G84" s="35"/>
      <c r="H84" s="35"/>
      <c r="I84" s="35"/>
      <c r="S84"/>
      <c r="T84"/>
      <c r="U84"/>
      <c r="V84"/>
    </row>
    <row r="85" spans="1:23" ht="29" x14ac:dyDescent="0.35">
      <c r="A85" s="364" t="s">
        <v>80</v>
      </c>
      <c r="B85" s="365" t="s">
        <v>67</v>
      </c>
      <c r="C85" s="361" t="s">
        <v>131</v>
      </c>
      <c r="D85" s="362"/>
      <c r="E85" s="358" t="s">
        <v>114</v>
      </c>
      <c r="F85" s="357"/>
      <c r="G85" s="363" t="s">
        <v>121</v>
      </c>
      <c r="H85" s="358" t="s">
        <v>81</v>
      </c>
      <c r="I85" s="360"/>
      <c r="S85"/>
      <c r="T85"/>
      <c r="U85"/>
      <c r="V85"/>
    </row>
    <row r="86" spans="1:23" ht="14.5" x14ac:dyDescent="0.35">
      <c r="A86" s="65"/>
      <c r="B86" s="66"/>
      <c r="C86" s="367"/>
      <c r="D86" s="368"/>
      <c r="E86" s="367"/>
      <c r="F86" s="368"/>
      <c r="G86" s="66"/>
      <c r="H86" s="367"/>
      <c r="I86" s="371"/>
      <c r="S86"/>
      <c r="T86"/>
      <c r="U86"/>
      <c r="V86"/>
    </row>
    <row r="87" spans="1:23" ht="14.5" x14ac:dyDescent="0.35">
      <c r="A87" s="104"/>
      <c r="B87" s="71"/>
      <c r="C87" s="268"/>
      <c r="D87" s="267"/>
      <c r="E87" s="354">
        <v>0</v>
      </c>
      <c r="F87" s="355"/>
      <c r="G87" s="74"/>
      <c r="H87" s="271">
        <f t="shared" ref="H87:H89" si="6">(E87*G87)*C87</f>
        <v>0</v>
      </c>
      <c r="I87" s="272"/>
      <c r="S87"/>
      <c r="T87"/>
      <c r="U87"/>
      <c r="V87"/>
    </row>
    <row r="88" spans="1:23" ht="14.5" x14ac:dyDescent="0.35">
      <c r="A88" s="70"/>
      <c r="B88" s="76"/>
      <c r="C88" s="268"/>
      <c r="D88" s="267"/>
      <c r="E88" s="354">
        <v>0</v>
      </c>
      <c r="F88" s="355"/>
      <c r="G88" s="71"/>
      <c r="H88" s="273">
        <f t="shared" si="6"/>
        <v>0</v>
      </c>
      <c r="I88" s="274"/>
      <c r="S88"/>
      <c r="T88"/>
      <c r="U88"/>
      <c r="V88"/>
    </row>
    <row r="89" spans="1:23" ht="14.5" x14ac:dyDescent="0.35">
      <c r="A89" s="70"/>
      <c r="B89" s="71"/>
      <c r="C89" s="268"/>
      <c r="D89" s="267"/>
      <c r="E89" s="354">
        <v>0</v>
      </c>
      <c r="F89" s="355"/>
      <c r="G89" s="71"/>
      <c r="H89" s="273">
        <f t="shared" si="6"/>
        <v>0</v>
      </c>
      <c r="I89" s="274"/>
      <c r="S89"/>
      <c r="T89"/>
      <c r="U89"/>
      <c r="V89"/>
    </row>
    <row r="90" spans="1:23" ht="15" thickBot="1" x14ac:dyDescent="0.4">
      <c r="A90" s="78" t="s">
        <v>58</v>
      </c>
      <c r="B90" s="320"/>
      <c r="C90" s="336"/>
      <c r="D90" s="337"/>
      <c r="E90" s="336"/>
      <c r="F90" s="337"/>
      <c r="G90" s="320"/>
      <c r="H90" s="302">
        <f>SUM(H87:I89)</f>
        <v>0</v>
      </c>
      <c r="I90" s="303"/>
      <c r="S90"/>
      <c r="T90"/>
      <c r="U90"/>
      <c r="V90"/>
    </row>
    <row r="91" spans="1:23" x14ac:dyDescent="0.3">
      <c r="S91"/>
      <c r="T91"/>
      <c r="U91"/>
      <c r="V91"/>
    </row>
    <row r="92" spans="1:23" ht="19" thickBot="1" x14ac:dyDescent="0.5">
      <c r="A92" s="90" t="s">
        <v>89</v>
      </c>
      <c r="D92" s="40"/>
      <c r="S92"/>
      <c r="T92"/>
      <c r="U92"/>
      <c r="V92"/>
    </row>
    <row r="93" spans="1:23" ht="29" x14ac:dyDescent="0.35">
      <c r="A93" s="364" t="s">
        <v>80</v>
      </c>
      <c r="B93" s="365" t="s">
        <v>67</v>
      </c>
      <c r="C93" s="361" t="s">
        <v>131</v>
      </c>
      <c r="D93" s="362"/>
      <c r="E93" s="358" t="s">
        <v>114</v>
      </c>
      <c r="F93" s="357"/>
      <c r="G93" s="363" t="s">
        <v>121</v>
      </c>
      <c r="H93" s="358" t="s">
        <v>81</v>
      </c>
      <c r="I93" s="360"/>
      <c r="S93"/>
      <c r="T93"/>
      <c r="U93"/>
      <c r="V93"/>
    </row>
    <row r="94" spans="1:23" s="22" customFormat="1" ht="14.5" x14ac:dyDescent="0.35">
      <c r="A94" s="65"/>
      <c r="B94" s="67"/>
      <c r="C94" s="367"/>
      <c r="D94" s="368"/>
      <c r="E94" s="367"/>
      <c r="F94" s="368"/>
      <c r="G94" s="66"/>
      <c r="H94" s="367"/>
      <c r="I94" s="371"/>
      <c r="M94"/>
      <c r="N94"/>
      <c r="O94"/>
      <c r="P94"/>
      <c r="Q94"/>
      <c r="R94"/>
      <c r="S94"/>
      <c r="T94"/>
      <c r="U94"/>
      <c r="V94"/>
      <c r="W94"/>
    </row>
    <row r="95" spans="1:23" s="22" customFormat="1" ht="14.5" x14ac:dyDescent="0.35">
      <c r="A95" s="70"/>
      <c r="B95" s="107"/>
      <c r="C95" s="268"/>
      <c r="D95" s="267"/>
      <c r="E95" s="354">
        <v>0</v>
      </c>
      <c r="F95" s="355"/>
      <c r="G95" s="71"/>
      <c r="H95" s="271">
        <f t="shared" ref="H95:H98" si="7">(E95*G95)*C95</f>
        <v>0</v>
      </c>
      <c r="I95" s="272"/>
      <c r="M95"/>
      <c r="N95"/>
      <c r="O95"/>
      <c r="P95"/>
      <c r="Q95"/>
      <c r="R95"/>
      <c r="S95"/>
      <c r="T95"/>
      <c r="U95"/>
      <c r="V95"/>
      <c r="W95"/>
    </row>
    <row r="96" spans="1:23" s="22" customFormat="1" ht="14.5" x14ac:dyDescent="0.35">
      <c r="A96" s="70"/>
      <c r="B96" s="107"/>
      <c r="C96" s="268"/>
      <c r="D96" s="267"/>
      <c r="E96" s="354">
        <v>0</v>
      </c>
      <c r="F96" s="355"/>
      <c r="G96" s="71"/>
      <c r="H96" s="273">
        <f t="shared" si="7"/>
        <v>0</v>
      </c>
      <c r="I96" s="274"/>
      <c r="M96"/>
      <c r="N96"/>
      <c r="O96"/>
      <c r="P96"/>
      <c r="Q96"/>
      <c r="R96"/>
      <c r="S96"/>
      <c r="T96"/>
      <c r="U96"/>
      <c r="V96"/>
      <c r="W96"/>
    </row>
    <row r="97" spans="1:23" s="22" customFormat="1" ht="14.5" x14ac:dyDescent="0.35">
      <c r="A97" s="70"/>
      <c r="B97" s="107"/>
      <c r="C97" s="268"/>
      <c r="D97" s="267"/>
      <c r="E97" s="354">
        <v>0</v>
      </c>
      <c r="F97" s="355"/>
      <c r="G97" s="71"/>
      <c r="H97" s="273">
        <f t="shared" si="7"/>
        <v>0</v>
      </c>
      <c r="I97" s="274"/>
      <c r="M97"/>
      <c r="N97"/>
      <c r="O97"/>
      <c r="P97"/>
      <c r="Q97"/>
      <c r="R97"/>
      <c r="S97"/>
      <c r="T97"/>
      <c r="U97"/>
      <c r="V97"/>
      <c r="W97"/>
    </row>
    <row r="98" spans="1:23" s="22" customFormat="1" ht="14.5" x14ac:dyDescent="0.35">
      <c r="A98" s="70"/>
      <c r="B98" s="107"/>
      <c r="C98" s="268"/>
      <c r="D98" s="267"/>
      <c r="E98" s="354">
        <v>0</v>
      </c>
      <c r="F98" s="355"/>
      <c r="G98" s="71"/>
      <c r="H98" s="273">
        <f t="shared" si="7"/>
        <v>0</v>
      </c>
      <c r="I98" s="274"/>
      <c r="M98"/>
      <c r="N98"/>
      <c r="O98"/>
      <c r="P98"/>
      <c r="Q98"/>
      <c r="R98"/>
      <c r="S98"/>
      <c r="T98"/>
      <c r="U98"/>
      <c r="V98"/>
      <c r="W98"/>
    </row>
    <row r="99" spans="1:23" s="22" customFormat="1" ht="15" thickBot="1" x14ac:dyDescent="0.4">
      <c r="A99" s="78" t="s">
        <v>58</v>
      </c>
      <c r="B99" s="320"/>
      <c r="C99" s="336"/>
      <c r="D99" s="337"/>
      <c r="E99" s="336"/>
      <c r="F99" s="337"/>
      <c r="G99" s="320"/>
      <c r="H99" s="302">
        <f>SUM(H95:I98)</f>
        <v>0</v>
      </c>
      <c r="I99" s="303"/>
      <c r="M99"/>
      <c r="N99"/>
      <c r="O99"/>
      <c r="P99"/>
      <c r="Q99"/>
      <c r="R99"/>
      <c r="S99"/>
      <c r="T99"/>
      <c r="U99"/>
      <c r="V99"/>
      <c r="W99"/>
    </row>
    <row r="100" spans="1:23" x14ac:dyDescent="0.3">
      <c r="S100"/>
      <c r="T100"/>
      <c r="U100"/>
      <c r="V100"/>
    </row>
    <row r="101" spans="1:23" s="22" customFormat="1" ht="19" thickBot="1" x14ac:dyDescent="0.5">
      <c r="A101" s="90" t="s">
        <v>90</v>
      </c>
      <c r="M101"/>
      <c r="N101"/>
      <c r="O101"/>
      <c r="P101"/>
      <c r="Q101"/>
      <c r="R101"/>
      <c r="S101"/>
      <c r="T101"/>
      <c r="U101"/>
      <c r="V101"/>
      <c r="W101"/>
    </row>
    <row r="102" spans="1:23" s="22" customFormat="1" ht="29" x14ac:dyDescent="0.35">
      <c r="A102" s="356" t="s">
        <v>80</v>
      </c>
      <c r="B102" s="357"/>
      <c r="C102" s="361" t="s">
        <v>131</v>
      </c>
      <c r="D102" s="362"/>
      <c r="E102" s="358" t="s">
        <v>114</v>
      </c>
      <c r="F102" s="357"/>
      <c r="G102" s="363" t="s">
        <v>121</v>
      </c>
      <c r="H102" s="358" t="s">
        <v>81</v>
      </c>
      <c r="I102" s="360"/>
      <c r="M102"/>
      <c r="N102"/>
      <c r="O102"/>
      <c r="P102"/>
      <c r="Q102"/>
      <c r="R102"/>
      <c r="S102"/>
      <c r="T102"/>
      <c r="U102"/>
      <c r="V102"/>
      <c r="W102"/>
    </row>
    <row r="103" spans="1:23" s="22" customFormat="1" ht="14.5" x14ac:dyDescent="0.35">
      <c r="A103" s="366"/>
      <c r="B103" s="341"/>
      <c r="C103" s="367"/>
      <c r="D103" s="368"/>
      <c r="E103" s="367"/>
      <c r="F103" s="368"/>
      <c r="G103" s="66"/>
      <c r="H103" s="367"/>
      <c r="I103" s="371"/>
      <c r="M103"/>
      <c r="N103"/>
      <c r="O103"/>
      <c r="P103"/>
      <c r="Q103"/>
      <c r="R103"/>
      <c r="S103"/>
      <c r="T103"/>
      <c r="U103"/>
      <c r="V103"/>
      <c r="W103"/>
    </row>
    <row r="104" spans="1:23" s="22" customFormat="1" ht="14.5" x14ac:dyDescent="0.35">
      <c r="A104" s="266"/>
      <c r="B104" s="267"/>
      <c r="C104" s="268"/>
      <c r="D104" s="267"/>
      <c r="E104" s="354">
        <v>0</v>
      </c>
      <c r="F104" s="355"/>
      <c r="G104" s="71"/>
      <c r="H104" s="273">
        <f t="shared" ref="H104:H106" si="8">(E104*G104)*C104</f>
        <v>0</v>
      </c>
      <c r="I104" s="274"/>
      <c r="M104"/>
      <c r="N104"/>
      <c r="O104"/>
      <c r="P104"/>
      <c r="Q104"/>
      <c r="R104"/>
      <c r="S104"/>
      <c r="T104"/>
      <c r="U104"/>
      <c r="V104"/>
      <c r="W104"/>
    </row>
    <row r="105" spans="1:23" s="22" customFormat="1" ht="14.5" x14ac:dyDescent="0.35">
      <c r="A105" s="290"/>
      <c r="B105" s="291"/>
      <c r="C105" s="268"/>
      <c r="D105" s="267"/>
      <c r="E105" s="354">
        <v>0</v>
      </c>
      <c r="F105" s="355"/>
      <c r="G105" s="71"/>
      <c r="H105" s="273">
        <f t="shared" si="8"/>
        <v>0</v>
      </c>
      <c r="I105" s="274"/>
      <c r="M105"/>
      <c r="N105"/>
      <c r="O105"/>
      <c r="P105"/>
      <c r="Q105"/>
      <c r="R105"/>
      <c r="S105"/>
      <c r="T105"/>
      <c r="U105"/>
      <c r="V105"/>
      <c r="W105"/>
    </row>
    <row r="106" spans="1:23" s="22" customFormat="1" ht="14.5" x14ac:dyDescent="0.35">
      <c r="A106" s="266"/>
      <c r="B106" s="267"/>
      <c r="C106" s="268"/>
      <c r="D106" s="267"/>
      <c r="E106" s="354">
        <v>0</v>
      </c>
      <c r="F106" s="355"/>
      <c r="G106" s="71"/>
      <c r="H106" s="273">
        <f t="shared" si="8"/>
        <v>0</v>
      </c>
      <c r="I106" s="274"/>
      <c r="M106"/>
      <c r="N106"/>
      <c r="O106"/>
      <c r="P106"/>
      <c r="Q106"/>
      <c r="R106"/>
      <c r="S106"/>
      <c r="T106"/>
      <c r="U106"/>
      <c r="V106"/>
      <c r="W106"/>
    </row>
    <row r="107" spans="1:23" s="22" customFormat="1" ht="15" thickBot="1" x14ac:dyDescent="0.4">
      <c r="A107" s="334" t="s">
        <v>58</v>
      </c>
      <c r="B107" s="335"/>
      <c r="C107" s="336"/>
      <c r="D107" s="337"/>
      <c r="E107" s="336"/>
      <c r="F107" s="337"/>
      <c r="G107" s="320"/>
      <c r="H107" s="302">
        <f>SUM(H104:I106)</f>
        <v>0</v>
      </c>
      <c r="I107" s="303"/>
      <c r="M107"/>
      <c r="N107"/>
      <c r="O107"/>
      <c r="P107"/>
      <c r="Q107"/>
      <c r="R107"/>
      <c r="S107"/>
      <c r="T107"/>
      <c r="U107"/>
      <c r="V107"/>
      <c r="W107"/>
    </row>
    <row r="108" spans="1:23" s="22" customFormat="1" x14ac:dyDescent="0.3">
      <c r="A108" s="39"/>
      <c r="B108" s="35"/>
      <c r="C108" s="35"/>
      <c r="D108" s="35"/>
      <c r="E108" s="35"/>
      <c r="F108" s="35"/>
      <c r="G108" s="35"/>
      <c r="H108" s="35"/>
      <c r="I108" s="44"/>
      <c r="M108"/>
      <c r="N108"/>
      <c r="O108"/>
      <c r="P108"/>
      <c r="Q108"/>
      <c r="R108"/>
      <c r="S108"/>
      <c r="T108"/>
      <c r="U108"/>
      <c r="V108"/>
      <c r="W108"/>
    </row>
    <row r="109" spans="1:23" s="22" customFormat="1" ht="19" thickBot="1" x14ac:dyDescent="0.5">
      <c r="A109" s="45" t="s">
        <v>41</v>
      </c>
      <c r="B109" s="46"/>
      <c r="C109" s="46"/>
      <c r="D109" s="46"/>
      <c r="E109" s="46"/>
      <c r="F109" s="46"/>
      <c r="G109" s="46"/>
      <c r="H109" s="46"/>
      <c r="I109" s="47"/>
      <c r="M109"/>
      <c r="N109"/>
      <c r="O109"/>
      <c r="P109"/>
      <c r="Q109"/>
      <c r="R109"/>
      <c r="S109"/>
      <c r="T109"/>
      <c r="U109"/>
      <c r="V109"/>
      <c r="W109"/>
    </row>
    <row r="110" spans="1:23" s="22" customFormat="1" ht="29" x14ac:dyDescent="0.35">
      <c r="A110" s="356" t="s">
        <v>91</v>
      </c>
      <c r="B110" s="357"/>
      <c r="C110" s="358" t="s">
        <v>92</v>
      </c>
      <c r="D110" s="357"/>
      <c r="E110" s="358" t="s">
        <v>93</v>
      </c>
      <c r="F110" s="357"/>
      <c r="G110" s="359" t="s">
        <v>94</v>
      </c>
      <c r="H110" s="358" t="s">
        <v>81</v>
      </c>
      <c r="I110" s="360"/>
      <c r="M110"/>
      <c r="N110"/>
      <c r="O110"/>
      <c r="P110"/>
      <c r="Q110"/>
      <c r="R110"/>
      <c r="S110"/>
      <c r="T110"/>
      <c r="U110"/>
      <c r="V110"/>
      <c r="W110"/>
    </row>
    <row r="111" spans="1:23" s="22" customFormat="1" ht="14.5" x14ac:dyDescent="0.35">
      <c r="A111" s="366"/>
      <c r="B111" s="376"/>
      <c r="C111" s="369"/>
      <c r="D111" s="376"/>
      <c r="E111" s="369"/>
      <c r="F111" s="376"/>
      <c r="G111" s="66"/>
      <c r="H111" s="369"/>
      <c r="I111" s="370"/>
      <c r="M111"/>
      <c r="N111"/>
      <c r="S111" s="149"/>
      <c r="T111" s="149"/>
      <c r="U111" s="149"/>
      <c r="V111" s="149"/>
    </row>
    <row r="112" spans="1:23" s="22" customFormat="1" ht="14.5" x14ac:dyDescent="0.35">
      <c r="A112" s="266"/>
      <c r="B112" s="267"/>
      <c r="C112" s="268"/>
      <c r="D112" s="267"/>
      <c r="E112" s="354">
        <v>0</v>
      </c>
      <c r="F112" s="355"/>
      <c r="G112" s="100"/>
      <c r="H112" s="273">
        <f t="shared" ref="H112:H115" si="9">(E112*G112)*C112</f>
        <v>0</v>
      </c>
      <c r="I112" s="274"/>
      <c r="M112"/>
      <c r="N112"/>
      <c r="S112" s="149"/>
      <c r="T112" s="149"/>
      <c r="U112" s="149"/>
      <c r="V112" s="149"/>
    </row>
    <row r="113" spans="1:22" s="22" customFormat="1" ht="14.5" x14ac:dyDescent="0.35">
      <c r="A113" s="266"/>
      <c r="B113" s="267"/>
      <c r="C113" s="268"/>
      <c r="D113" s="267"/>
      <c r="E113" s="354">
        <v>0</v>
      </c>
      <c r="F113" s="355"/>
      <c r="G113" s="100"/>
      <c r="H113" s="273">
        <f t="shared" si="9"/>
        <v>0</v>
      </c>
      <c r="I113" s="274"/>
      <c r="M113"/>
      <c r="N113"/>
      <c r="S113" s="149"/>
      <c r="T113" s="149"/>
      <c r="U113" s="149"/>
      <c r="V113" s="149"/>
    </row>
    <row r="114" spans="1:22" s="22" customFormat="1" ht="12" customHeight="1" x14ac:dyDescent="0.35">
      <c r="A114" s="266"/>
      <c r="B114" s="267"/>
      <c r="C114" s="268"/>
      <c r="D114" s="267"/>
      <c r="E114" s="354">
        <v>0</v>
      </c>
      <c r="F114" s="355"/>
      <c r="G114" s="100"/>
      <c r="H114" s="273">
        <f t="shared" si="9"/>
        <v>0</v>
      </c>
      <c r="I114" s="274"/>
      <c r="M114"/>
      <c r="N114"/>
      <c r="S114" s="149"/>
      <c r="T114" s="149"/>
      <c r="U114" s="149"/>
      <c r="V114" s="149"/>
    </row>
    <row r="115" spans="1:22" s="22" customFormat="1" ht="14.5" x14ac:dyDescent="0.35">
      <c r="A115" s="266"/>
      <c r="B115" s="267"/>
      <c r="C115" s="268"/>
      <c r="D115" s="267"/>
      <c r="E115" s="354">
        <v>0</v>
      </c>
      <c r="F115" s="355"/>
      <c r="G115" s="100"/>
      <c r="H115" s="273">
        <f t="shared" si="9"/>
        <v>0</v>
      </c>
      <c r="I115" s="274"/>
      <c r="M115"/>
      <c r="N115"/>
      <c r="S115" s="149"/>
      <c r="T115" s="149"/>
      <c r="U115" s="149"/>
      <c r="V115" s="149"/>
    </row>
    <row r="116" spans="1:22" s="22" customFormat="1" ht="15" thickBot="1" x14ac:dyDescent="0.4">
      <c r="A116" s="348" t="s">
        <v>58</v>
      </c>
      <c r="B116" s="349"/>
      <c r="C116" s="374"/>
      <c r="D116" s="375"/>
      <c r="E116" s="374"/>
      <c r="F116" s="375"/>
      <c r="G116" s="320"/>
      <c r="H116" s="350">
        <f>SUM(H112:I115)</f>
        <v>0</v>
      </c>
      <c r="I116" s="351"/>
      <c r="M116"/>
      <c r="N116"/>
      <c r="S116" s="149"/>
      <c r="T116" s="149"/>
      <c r="U116" s="149"/>
      <c r="V116" s="149"/>
    </row>
  </sheetData>
  <mergeCells count="248">
    <mergeCell ref="A116:B116"/>
    <mergeCell ref="C116:D116"/>
    <mergeCell ref="E116:F116"/>
    <mergeCell ref="H116:I116"/>
    <mergeCell ref="A114:B114"/>
    <mergeCell ref="C114:D114"/>
    <mergeCell ref="E114:F114"/>
    <mergeCell ref="H114:I114"/>
    <mergeCell ref="A115:B115"/>
    <mergeCell ref="C115:D115"/>
    <mergeCell ref="E115:F115"/>
    <mergeCell ref="H115:I115"/>
    <mergeCell ref="A112:B112"/>
    <mergeCell ref="C112:D112"/>
    <mergeCell ref="E112:F112"/>
    <mergeCell ref="H112:I112"/>
    <mergeCell ref="A113:B113"/>
    <mergeCell ref="C113:D113"/>
    <mergeCell ref="E113:F113"/>
    <mergeCell ref="H113:I113"/>
    <mergeCell ref="A110:B110"/>
    <mergeCell ref="C110:D110"/>
    <mergeCell ref="E110:F110"/>
    <mergeCell ref="H110:I110"/>
    <mergeCell ref="A111:B111"/>
    <mergeCell ref="C111:D111"/>
    <mergeCell ref="E111:F111"/>
    <mergeCell ref="H111:I111"/>
    <mergeCell ref="A106:B106"/>
    <mergeCell ref="C106:D106"/>
    <mergeCell ref="E106:F106"/>
    <mergeCell ref="H106:I106"/>
    <mergeCell ref="A107:B107"/>
    <mergeCell ref="C107:D107"/>
    <mergeCell ref="E107:F107"/>
    <mergeCell ref="H107:I107"/>
    <mergeCell ref="A104:B104"/>
    <mergeCell ref="C104:D104"/>
    <mergeCell ref="E104:F104"/>
    <mergeCell ref="H104:I104"/>
    <mergeCell ref="A105:B105"/>
    <mergeCell ref="C105:D105"/>
    <mergeCell ref="E105:F105"/>
    <mergeCell ref="H105:I105"/>
    <mergeCell ref="A102:B102"/>
    <mergeCell ref="C102:D102"/>
    <mergeCell ref="E102:F102"/>
    <mergeCell ref="H102:I102"/>
    <mergeCell ref="A103:B103"/>
    <mergeCell ref="C103:D103"/>
    <mergeCell ref="E103:F103"/>
    <mergeCell ref="H103:I103"/>
    <mergeCell ref="C98:D98"/>
    <mergeCell ref="E98:F98"/>
    <mergeCell ref="H98:I98"/>
    <mergeCell ref="C99:D99"/>
    <mergeCell ref="E99:F99"/>
    <mergeCell ref="H99:I99"/>
    <mergeCell ref="C96:D96"/>
    <mergeCell ref="E96:F96"/>
    <mergeCell ref="H96:I96"/>
    <mergeCell ref="C97:D97"/>
    <mergeCell ref="E97:F97"/>
    <mergeCell ref="H97:I97"/>
    <mergeCell ref="C94:D94"/>
    <mergeCell ref="E94:F94"/>
    <mergeCell ref="H94:I94"/>
    <mergeCell ref="C95:D95"/>
    <mergeCell ref="E95:F95"/>
    <mergeCell ref="H95:I95"/>
    <mergeCell ref="C90:D90"/>
    <mergeCell ref="E90:F90"/>
    <mergeCell ref="H90:I90"/>
    <mergeCell ref="C93:D93"/>
    <mergeCell ref="E93:F93"/>
    <mergeCell ref="H93:I93"/>
    <mergeCell ref="C88:D88"/>
    <mergeCell ref="E88:F88"/>
    <mergeCell ref="H88:I88"/>
    <mergeCell ref="C89:D89"/>
    <mergeCell ref="E89:F89"/>
    <mergeCell ref="H89:I89"/>
    <mergeCell ref="C86:D86"/>
    <mergeCell ref="E86:F86"/>
    <mergeCell ref="H86:I86"/>
    <mergeCell ref="C87:D87"/>
    <mergeCell ref="E87:F87"/>
    <mergeCell ref="H87:I87"/>
    <mergeCell ref="C82:D82"/>
    <mergeCell ref="E82:F82"/>
    <mergeCell ref="H82:I82"/>
    <mergeCell ref="C85:D85"/>
    <mergeCell ref="E85:F85"/>
    <mergeCell ref="H85:I85"/>
    <mergeCell ref="C80:D80"/>
    <mergeCell ref="E80:F80"/>
    <mergeCell ref="H80:I80"/>
    <mergeCell ref="C81:D81"/>
    <mergeCell ref="E81:F81"/>
    <mergeCell ref="H81:I81"/>
    <mergeCell ref="C78:D78"/>
    <mergeCell ref="E78:F78"/>
    <mergeCell ref="H78:I78"/>
    <mergeCell ref="C79:D79"/>
    <mergeCell ref="E79:F79"/>
    <mergeCell ref="H79:I79"/>
    <mergeCell ref="C74:D74"/>
    <mergeCell ref="E74:F74"/>
    <mergeCell ref="H74:I74"/>
    <mergeCell ref="C75:D75"/>
    <mergeCell ref="E75:F75"/>
    <mergeCell ref="H75:I75"/>
    <mergeCell ref="C72:D72"/>
    <mergeCell ref="E72:F72"/>
    <mergeCell ref="H72:I72"/>
    <mergeCell ref="C73:D73"/>
    <mergeCell ref="E73:F73"/>
    <mergeCell ref="H73:I73"/>
    <mergeCell ref="A68:B68"/>
    <mergeCell ref="C68:D68"/>
    <mergeCell ref="E68:F68"/>
    <mergeCell ref="H68:I68"/>
    <mergeCell ref="C71:D71"/>
    <mergeCell ref="E71:F71"/>
    <mergeCell ref="H71:I71"/>
    <mergeCell ref="A66:B66"/>
    <mergeCell ref="C66:D66"/>
    <mergeCell ref="E66:F66"/>
    <mergeCell ref="H66:I66"/>
    <mergeCell ref="A67:B67"/>
    <mergeCell ref="C67:D67"/>
    <mergeCell ref="E67:F67"/>
    <mergeCell ref="H67:I67"/>
    <mergeCell ref="A64:B64"/>
    <mergeCell ref="C64:D64"/>
    <mergeCell ref="E64:F64"/>
    <mergeCell ref="H64:I64"/>
    <mergeCell ref="A65:B65"/>
    <mergeCell ref="C65:D65"/>
    <mergeCell ref="E65:F65"/>
    <mergeCell ref="H65:I65"/>
    <mergeCell ref="C60:D60"/>
    <mergeCell ref="E60:F60"/>
    <mergeCell ref="H60:I60"/>
    <mergeCell ref="J60:L60"/>
    <mergeCell ref="A63:B63"/>
    <mergeCell ref="C63:D63"/>
    <mergeCell ref="E63:F63"/>
    <mergeCell ref="H63:I63"/>
    <mergeCell ref="C57:D57"/>
    <mergeCell ref="E57:F57"/>
    <mergeCell ref="H57:I57"/>
    <mergeCell ref="J57:L59"/>
    <mergeCell ref="A58:I58"/>
    <mergeCell ref="C59:D59"/>
    <mergeCell ref="E59:F59"/>
    <mergeCell ref="H59:I59"/>
    <mergeCell ref="C55:D55"/>
    <mergeCell ref="E55:F55"/>
    <mergeCell ref="H55:I55"/>
    <mergeCell ref="C56:D56"/>
    <mergeCell ref="E56:F56"/>
    <mergeCell ref="H56:I56"/>
    <mergeCell ref="A51:B51"/>
    <mergeCell ref="C51:D51"/>
    <mergeCell ref="E51:F51"/>
    <mergeCell ref="H51:I51"/>
    <mergeCell ref="A52:B52"/>
    <mergeCell ref="C52:D52"/>
    <mergeCell ref="E52:F52"/>
    <mergeCell ref="H52:I52"/>
    <mergeCell ref="A49:B49"/>
    <mergeCell ref="C49:D49"/>
    <mergeCell ref="E49:F49"/>
    <mergeCell ref="H49:I49"/>
    <mergeCell ref="A50:B50"/>
    <mergeCell ref="C50:D50"/>
    <mergeCell ref="E50:F50"/>
    <mergeCell ref="H50:I50"/>
    <mergeCell ref="E35:L35"/>
    <mergeCell ref="A47:B47"/>
    <mergeCell ref="C47:D47"/>
    <mergeCell ref="E47:F47"/>
    <mergeCell ref="H47:I47"/>
    <mergeCell ref="A48:B48"/>
    <mergeCell ref="C48:D48"/>
    <mergeCell ref="E48:F48"/>
    <mergeCell ref="H48:I48"/>
    <mergeCell ref="A31:B31"/>
    <mergeCell ref="C31:D31"/>
    <mergeCell ref="A32:B32"/>
    <mergeCell ref="C32:D32"/>
    <mergeCell ref="A35:B35"/>
    <mergeCell ref="C35:D35"/>
    <mergeCell ref="A28:B28"/>
    <mergeCell ref="C28:D28"/>
    <mergeCell ref="A29:B29"/>
    <mergeCell ref="C29:D29"/>
    <mergeCell ref="A30:B30"/>
    <mergeCell ref="C30:D30"/>
    <mergeCell ref="A25:B25"/>
    <mergeCell ref="C25:D25"/>
    <mergeCell ref="A26:B26"/>
    <mergeCell ref="C26:D26"/>
    <mergeCell ref="A27:B27"/>
    <mergeCell ref="C27:D27"/>
    <mergeCell ref="A22:B22"/>
    <mergeCell ref="C22:D22"/>
    <mergeCell ref="A23:B23"/>
    <mergeCell ref="C23:D23"/>
    <mergeCell ref="A24:B24"/>
    <mergeCell ref="C24:D24"/>
    <mergeCell ref="A19:B19"/>
    <mergeCell ref="C19:D19"/>
    <mergeCell ref="A20:B20"/>
    <mergeCell ref="C20:D20"/>
    <mergeCell ref="A21:B21"/>
    <mergeCell ref="C21:D21"/>
    <mergeCell ref="A16:B16"/>
    <mergeCell ref="C16:D16"/>
    <mergeCell ref="A17:B17"/>
    <mergeCell ref="C17:D17"/>
    <mergeCell ref="A18:B18"/>
    <mergeCell ref="C18:D18"/>
    <mergeCell ref="A13:B13"/>
    <mergeCell ref="C13:D13"/>
    <mergeCell ref="A14:B14"/>
    <mergeCell ref="C14:D14"/>
    <mergeCell ref="A15:B15"/>
    <mergeCell ref="C15:D15"/>
    <mergeCell ref="A10:B10"/>
    <mergeCell ref="C10:D10"/>
    <mergeCell ref="A11:B11"/>
    <mergeCell ref="C11:D11"/>
    <mergeCell ref="A12:B12"/>
    <mergeCell ref="C12:D12"/>
    <mergeCell ref="A7:B7"/>
    <mergeCell ref="C7:D7"/>
    <mergeCell ref="A8:B8"/>
    <mergeCell ref="C8:D8"/>
    <mergeCell ref="A9:B9"/>
    <mergeCell ref="C9:D9"/>
    <mergeCell ref="A1:F1"/>
    <mergeCell ref="B2:F2"/>
    <mergeCell ref="B3:F3"/>
    <mergeCell ref="A5:D5"/>
    <mergeCell ref="A6:B6"/>
    <mergeCell ref="C6:D6"/>
  </mergeCells>
  <pageMargins left="0.5" right="0.34" top="1.2" bottom="0.5" header="0.3" footer="0.3"/>
  <pageSetup scale="64" fitToHeight="2" orientation="portrait" r:id="rId1"/>
  <headerFooter differentFirst="1" alignWithMargins="0">
    <oddFooter>&amp;L&amp;"Arial,Italic"&amp;8Service Area Budget Summary&amp;C&amp;"Arial,Italic"&amp;8Page &amp;P of &amp;N&amp;R&amp;"-,Italic"&amp;9Revised 07/2026</oddFooter>
    <firstHeader>&amp;L&amp;G
  &amp;"Arial,Bold"&amp;8  HIV/AIDS, HEPATITIS, STD, 
     AND TB ADMINISTRATION</firstHeader>
    <firstFooter>&amp;L&amp;"-,Italic"&amp;9Service Area Budget Summary&amp;CPage &amp;P of &amp;N&amp;R&amp;"-,Regular"&amp;9Revised 7/2026</firstFooter>
  </headerFooter>
  <rowBreaks count="1" manualBreakCount="1">
    <brk id="60" max="11" man="1"/>
  </rowBreaks>
  <drawing r:id="rId2"/>
  <legacyDrawing r:id="rId3"/>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EF9D8-E4E5-424B-8E49-F72886C188A6}">
  <dimension ref="A1:AG26"/>
  <sheetViews>
    <sheetView showGridLines="0" topLeftCell="A10" zoomScaleNormal="100" zoomScaleSheetLayoutView="100" workbookViewId="0">
      <selection activeCell="C47" sqref="C47:D47"/>
    </sheetView>
  </sheetViews>
  <sheetFormatPr defaultRowHeight="12.5" x14ac:dyDescent="0.25"/>
  <cols>
    <col min="1" max="1" width="22.453125" style="8" customWidth="1"/>
    <col min="2" max="2" width="64.7265625" style="8" customWidth="1"/>
  </cols>
  <sheetData>
    <row r="1" spans="1:33" s="13" customFormat="1" ht="10.5" x14ac:dyDescent="0.25">
      <c r="A1" s="311" t="s">
        <v>95</v>
      </c>
      <c r="B1" s="311"/>
    </row>
    <row r="2" spans="1:33" ht="17.5" x14ac:dyDescent="0.35">
      <c r="A2" s="12" t="s">
        <v>43</v>
      </c>
      <c r="B2" s="11"/>
      <c r="C2" s="3"/>
    </row>
    <row r="4" spans="1:33" ht="17.5" x14ac:dyDescent="0.35">
      <c r="A4" s="310" t="s">
        <v>96</v>
      </c>
      <c r="B4" s="310"/>
      <c r="C4" s="3"/>
      <c r="D4" s="3"/>
      <c r="AB4">
        <f>87*12</f>
        <v>1044</v>
      </c>
    </row>
    <row r="5" spans="1:33" x14ac:dyDescent="0.25">
      <c r="A5" s="7"/>
      <c r="B5" s="7"/>
      <c r="V5" s="2"/>
      <c r="W5" s="2"/>
      <c r="X5" s="2"/>
      <c r="Y5" s="2"/>
      <c r="Z5" s="2"/>
      <c r="AA5" s="2"/>
      <c r="AB5" s="2"/>
      <c r="AC5" s="2"/>
      <c r="AD5" s="2"/>
      <c r="AE5" s="2"/>
    </row>
    <row r="6" spans="1:33" s="4" customFormat="1" ht="75" customHeight="1" x14ac:dyDescent="0.25">
      <c r="A6" s="6" t="s">
        <v>97</v>
      </c>
      <c r="B6" s="7"/>
      <c r="C6" s="5"/>
      <c r="D6" s="5"/>
      <c r="E6" s="5"/>
      <c r="F6" s="5"/>
      <c r="G6" s="5"/>
      <c r="H6" s="5"/>
      <c r="I6" s="5"/>
      <c r="J6" s="5"/>
      <c r="K6" s="5"/>
      <c r="L6" s="5"/>
      <c r="M6" s="5"/>
      <c r="N6" s="5"/>
      <c r="O6" s="5"/>
      <c r="V6" s="5"/>
      <c r="W6" s="5"/>
      <c r="X6" s="5"/>
      <c r="Y6" s="5"/>
      <c r="Z6" s="5"/>
      <c r="AA6" s="5"/>
      <c r="AB6" s="5"/>
      <c r="AC6" s="5"/>
      <c r="AD6" s="5"/>
      <c r="AE6" s="5"/>
    </row>
    <row r="7" spans="1:33" x14ac:dyDescent="0.25">
      <c r="A7" s="9"/>
      <c r="B7" s="7"/>
      <c r="V7" s="2"/>
      <c r="W7" s="2"/>
      <c r="X7" s="2"/>
      <c r="Y7" s="2"/>
      <c r="Z7" s="2"/>
      <c r="AA7" s="2"/>
      <c r="AB7" s="2"/>
      <c r="AC7" s="2"/>
      <c r="AD7" s="2"/>
      <c r="AE7" s="2"/>
    </row>
    <row r="8" spans="1:33" ht="75" customHeight="1" x14ac:dyDescent="0.25">
      <c r="A8" s="6" t="s">
        <v>98</v>
      </c>
      <c r="B8" s="6"/>
      <c r="C8" s="4"/>
      <c r="D8" s="4"/>
      <c r="E8" s="4"/>
      <c r="F8" s="4"/>
      <c r="G8" s="4"/>
      <c r="H8" s="4"/>
      <c r="I8" s="4"/>
      <c r="J8" s="4"/>
      <c r="K8" s="4"/>
      <c r="L8" s="4"/>
      <c r="M8" s="4"/>
      <c r="N8" s="4"/>
      <c r="O8" s="4"/>
      <c r="V8" s="2"/>
      <c r="W8" s="2"/>
      <c r="X8" s="2"/>
      <c r="Y8" s="2"/>
      <c r="Z8" s="2"/>
      <c r="AA8" s="2"/>
      <c r="AB8" s="2"/>
      <c r="AC8" s="2"/>
      <c r="AD8" s="2"/>
      <c r="AE8" s="2"/>
      <c r="AF8" s="49"/>
      <c r="AG8" s="49"/>
    </row>
    <row r="9" spans="1:33" x14ac:dyDescent="0.25">
      <c r="A9" s="6"/>
      <c r="B9" s="7"/>
      <c r="V9" s="2"/>
      <c r="W9" s="2"/>
      <c r="X9" s="2"/>
      <c r="Y9" s="2"/>
      <c r="Z9" s="2"/>
      <c r="AA9" s="2"/>
      <c r="AB9" s="2"/>
      <c r="AC9" s="2"/>
      <c r="AD9" s="2"/>
      <c r="AE9" s="2"/>
    </row>
    <row r="10" spans="1:33" ht="75" customHeight="1" x14ac:dyDescent="0.25">
      <c r="A10" s="6" t="s">
        <v>99</v>
      </c>
      <c r="B10" s="6"/>
      <c r="C10" s="4"/>
      <c r="D10" s="4"/>
      <c r="E10" s="4"/>
      <c r="F10" s="4"/>
      <c r="G10" s="4"/>
      <c r="H10" s="4"/>
      <c r="I10" s="4"/>
      <c r="J10" s="4"/>
      <c r="K10" s="4"/>
      <c r="L10" s="4"/>
      <c r="M10" s="4"/>
      <c r="N10" s="4"/>
      <c r="O10" s="4"/>
      <c r="V10" s="2"/>
      <c r="W10" s="2"/>
      <c r="X10" s="2"/>
      <c r="Y10" s="2"/>
      <c r="Z10" s="2"/>
      <c r="AA10" s="2"/>
      <c r="AB10" s="2"/>
      <c r="AC10" s="2"/>
      <c r="AD10" s="2"/>
      <c r="AE10" s="2"/>
    </row>
    <row r="11" spans="1:33" ht="15" customHeight="1" x14ac:dyDescent="0.25">
      <c r="C11" s="4"/>
      <c r="D11" s="4"/>
      <c r="E11" s="4"/>
      <c r="F11" s="4"/>
      <c r="G11" s="4"/>
      <c r="H11" s="4"/>
      <c r="I11" s="4"/>
      <c r="J11" s="4"/>
      <c r="K11" s="4"/>
      <c r="L11" s="4"/>
      <c r="M11" s="4"/>
      <c r="N11" s="4"/>
      <c r="O11" s="4"/>
      <c r="V11" s="2"/>
      <c r="W11" s="2"/>
      <c r="X11" s="2"/>
      <c r="Y11" s="2"/>
      <c r="Z11" s="2"/>
      <c r="AA11" s="2"/>
      <c r="AB11" s="2"/>
      <c r="AC11" s="2"/>
      <c r="AD11" s="2"/>
      <c r="AE11" s="2"/>
    </row>
    <row r="12" spans="1:33" ht="75" customHeight="1" x14ac:dyDescent="0.25">
      <c r="A12" s="6" t="s">
        <v>100</v>
      </c>
      <c r="B12" s="7"/>
      <c r="C12" s="5"/>
      <c r="D12" s="5"/>
      <c r="E12" s="5"/>
      <c r="F12" s="5"/>
      <c r="G12" s="5"/>
      <c r="H12" s="5"/>
      <c r="I12" s="5"/>
      <c r="J12" s="5"/>
      <c r="K12" s="5"/>
      <c r="L12" s="5"/>
      <c r="M12" s="5"/>
      <c r="N12" s="5"/>
      <c r="O12" s="5"/>
      <c r="V12" s="2"/>
      <c r="W12" s="2"/>
      <c r="X12" s="2"/>
      <c r="Y12" s="2"/>
      <c r="Z12" s="2"/>
      <c r="AA12" s="2"/>
      <c r="AB12" s="2"/>
      <c r="AC12" s="2"/>
      <c r="AD12" s="2"/>
      <c r="AE12" s="2"/>
    </row>
    <row r="13" spans="1:33" x14ac:dyDescent="0.25">
      <c r="A13" s="10"/>
      <c r="V13" s="2"/>
      <c r="W13" s="2"/>
      <c r="X13" s="2"/>
      <c r="Y13" s="2"/>
      <c r="Z13" s="2"/>
      <c r="AA13" s="2"/>
      <c r="AB13" s="2"/>
      <c r="AC13" s="2"/>
      <c r="AD13" s="2"/>
      <c r="AE13" s="2"/>
    </row>
    <row r="14" spans="1:33" ht="75" customHeight="1" x14ac:dyDescent="0.25">
      <c r="A14" s="6" t="s">
        <v>101</v>
      </c>
      <c r="B14" s="6"/>
      <c r="C14" s="4"/>
      <c r="D14" s="4"/>
      <c r="E14" s="4"/>
      <c r="F14" s="4"/>
      <c r="G14" s="4"/>
      <c r="H14" s="4"/>
      <c r="I14" s="4"/>
      <c r="J14" s="4"/>
      <c r="K14" s="4"/>
      <c r="L14" s="4"/>
      <c r="M14" s="4"/>
      <c r="N14" s="4"/>
      <c r="O14" s="4"/>
      <c r="V14" s="2"/>
      <c r="W14" s="2"/>
      <c r="X14" s="2"/>
      <c r="Y14" s="2"/>
      <c r="Z14" s="2"/>
      <c r="AA14" s="2"/>
      <c r="AB14" s="2"/>
      <c r="AC14" s="2"/>
      <c r="AD14" s="2"/>
      <c r="AE14" s="2"/>
    </row>
    <row r="15" spans="1:33" x14ac:dyDescent="0.25">
      <c r="A15" s="7"/>
      <c r="B15" s="7"/>
      <c r="V15" s="2"/>
      <c r="W15" s="2"/>
      <c r="X15" s="2"/>
      <c r="Y15" s="2"/>
      <c r="Z15" s="2"/>
      <c r="AA15" s="2"/>
      <c r="AB15" s="2"/>
      <c r="AC15" s="2"/>
      <c r="AD15" s="2"/>
      <c r="AE15" s="2"/>
    </row>
    <row r="16" spans="1:33" ht="75" customHeight="1" x14ac:dyDescent="0.25">
      <c r="A16" s="6" t="s">
        <v>102</v>
      </c>
      <c r="B16" s="6"/>
      <c r="C16" s="86"/>
      <c r="D16" s="4"/>
      <c r="E16" s="4"/>
      <c r="F16" s="4"/>
      <c r="G16" s="4"/>
      <c r="H16" s="4"/>
      <c r="I16" s="4"/>
      <c r="J16" s="4"/>
      <c r="K16" s="4"/>
      <c r="L16" s="4"/>
      <c r="M16" s="4"/>
      <c r="N16" s="4"/>
      <c r="O16" s="4"/>
      <c r="V16" s="2"/>
      <c r="W16" s="2"/>
      <c r="X16" s="2"/>
      <c r="Y16" s="2"/>
      <c r="Z16" s="2"/>
      <c r="AA16" s="2"/>
      <c r="AB16" s="2"/>
      <c r="AC16" s="2"/>
      <c r="AD16" s="2"/>
      <c r="AE16" s="2"/>
    </row>
    <row r="17" spans="1:33" x14ac:dyDescent="0.25">
      <c r="A17" s="7"/>
      <c r="B17" s="7"/>
      <c r="V17" s="86"/>
      <c r="W17" s="2"/>
      <c r="X17" s="2"/>
      <c r="Y17" s="2"/>
      <c r="Z17" s="2"/>
      <c r="AA17" s="2"/>
      <c r="AB17" s="2"/>
      <c r="AC17" s="2"/>
      <c r="AD17" s="2"/>
      <c r="AE17" s="2"/>
    </row>
    <row r="18" spans="1:33" ht="75" customHeight="1" x14ac:dyDescent="0.25">
      <c r="A18" s="6" t="s">
        <v>103</v>
      </c>
      <c r="B18" s="6"/>
      <c r="V18" s="2"/>
      <c r="W18" s="2"/>
      <c r="X18" s="2"/>
      <c r="Y18" s="2"/>
      <c r="Z18" s="2"/>
      <c r="AA18" s="2"/>
      <c r="AB18" s="2"/>
      <c r="AC18" s="2"/>
      <c r="AD18" s="2"/>
      <c r="AE18" s="2"/>
    </row>
    <row r="19" spans="1:33" x14ac:dyDescent="0.25">
      <c r="A19" s="7"/>
      <c r="B19" s="7"/>
      <c r="V19" s="2"/>
      <c r="W19" s="2"/>
      <c r="X19" s="2"/>
      <c r="Y19" s="2"/>
      <c r="Z19" s="2"/>
      <c r="AA19" s="2"/>
      <c r="AB19" s="2"/>
      <c r="AC19" s="2"/>
      <c r="AD19" s="2"/>
      <c r="AE19" s="2"/>
      <c r="AF19" s="2"/>
      <c r="AG19" s="2"/>
    </row>
    <row r="20" spans="1:33" ht="75" customHeight="1" x14ac:dyDescent="0.25">
      <c r="A20" s="6" t="s">
        <v>104</v>
      </c>
      <c r="B20" s="7"/>
      <c r="C20" s="5"/>
      <c r="D20" s="5"/>
      <c r="E20" s="5"/>
      <c r="F20" s="5"/>
      <c r="G20" s="5"/>
      <c r="H20" s="5"/>
      <c r="I20" s="5"/>
      <c r="J20" s="5"/>
      <c r="K20" s="5"/>
      <c r="L20" s="5"/>
      <c r="M20" s="5"/>
      <c r="N20" s="5"/>
      <c r="O20" s="5"/>
      <c r="V20" s="2"/>
      <c r="W20" s="2"/>
      <c r="X20" s="2"/>
      <c r="Y20" s="2"/>
      <c r="Z20" s="2"/>
      <c r="AA20" s="2"/>
      <c r="AB20" s="2"/>
      <c r="AC20" s="2"/>
      <c r="AD20" s="2"/>
      <c r="AE20" s="2"/>
      <c r="AF20" s="2"/>
      <c r="AG20" s="2"/>
    </row>
    <row r="21" spans="1:33" x14ac:dyDescent="0.25">
      <c r="A21" s="10"/>
      <c r="B21" s="7"/>
      <c r="V21" s="2"/>
      <c r="W21" s="2"/>
      <c r="X21" s="2"/>
      <c r="Y21" s="2"/>
      <c r="Z21" s="2"/>
      <c r="AA21" s="2"/>
      <c r="AB21" s="2"/>
      <c r="AC21" s="2"/>
      <c r="AD21" s="2"/>
      <c r="AE21" s="2"/>
      <c r="AF21" s="2"/>
      <c r="AG21" s="2"/>
    </row>
    <row r="22" spans="1:33" ht="75" customHeight="1" x14ac:dyDescent="0.25">
      <c r="A22" s="6" t="s">
        <v>105</v>
      </c>
      <c r="B22" s="6"/>
      <c r="C22" s="4"/>
      <c r="D22" s="4"/>
      <c r="E22" s="4"/>
      <c r="F22" s="4"/>
      <c r="G22" s="4"/>
      <c r="H22" s="4"/>
      <c r="I22" s="4"/>
      <c r="J22" s="4"/>
      <c r="K22" s="4"/>
      <c r="L22" s="4"/>
      <c r="M22" s="4"/>
      <c r="N22" s="4"/>
      <c r="O22" s="4"/>
      <c r="V22" s="2"/>
      <c r="W22" s="2"/>
      <c r="X22" s="2"/>
      <c r="Y22" s="2"/>
      <c r="Z22" s="2"/>
      <c r="AA22" s="2"/>
      <c r="AB22" s="2"/>
      <c r="AC22" s="2"/>
      <c r="AD22" s="2"/>
      <c r="AE22" s="2"/>
      <c r="AF22" s="2"/>
      <c r="AG22" s="2"/>
    </row>
    <row r="23" spans="1:33" x14ac:dyDescent="0.25">
      <c r="A23" s="10"/>
      <c r="B23" s="7"/>
      <c r="V23" s="2"/>
      <c r="W23" s="2"/>
      <c r="X23" s="2"/>
      <c r="Y23" s="2"/>
      <c r="Z23" s="2"/>
      <c r="AA23" s="2"/>
      <c r="AB23" s="2"/>
      <c r="AC23" s="2"/>
      <c r="AD23" s="2"/>
      <c r="AE23" s="2"/>
      <c r="AF23" s="2"/>
      <c r="AG23" s="2"/>
    </row>
    <row r="24" spans="1:33" ht="75" customHeight="1" x14ac:dyDescent="0.25">
      <c r="A24" s="6" t="s">
        <v>106</v>
      </c>
      <c r="B24" s="6"/>
      <c r="C24" s="4"/>
      <c r="D24" s="4"/>
      <c r="E24" s="4"/>
      <c r="F24" s="4"/>
      <c r="G24" s="4"/>
      <c r="H24" s="4"/>
      <c r="I24" s="4"/>
      <c r="J24" s="4"/>
      <c r="K24" s="4"/>
      <c r="L24" s="4"/>
      <c r="M24" s="4"/>
      <c r="N24" s="4"/>
      <c r="O24" s="4"/>
      <c r="V24" s="2"/>
      <c r="W24" s="2"/>
      <c r="X24" s="2"/>
      <c r="Y24" s="2"/>
      <c r="Z24" s="2"/>
      <c r="AA24" s="2"/>
      <c r="AB24" s="2"/>
      <c r="AC24" s="2"/>
      <c r="AD24" s="2"/>
      <c r="AE24" s="2"/>
      <c r="AF24" s="2"/>
      <c r="AG24" s="2"/>
    </row>
    <row r="25" spans="1:33" ht="61.5" customHeight="1" x14ac:dyDescent="0.25">
      <c r="A25" s="6" t="s">
        <v>107</v>
      </c>
      <c r="B25" s="7"/>
      <c r="V25" s="2"/>
      <c r="W25" s="2"/>
      <c r="X25" s="2"/>
      <c r="Y25" s="2"/>
      <c r="Z25" s="2"/>
      <c r="AA25" s="2"/>
      <c r="AB25" s="2"/>
      <c r="AC25" s="2"/>
      <c r="AD25" s="2"/>
      <c r="AE25" s="2"/>
      <c r="AF25" s="2"/>
      <c r="AG25" s="2"/>
    </row>
    <row r="26" spans="1:33" x14ac:dyDescent="0.25">
      <c r="A26" s="7"/>
      <c r="B26" s="7"/>
      <c r="C26" s="2"/>
      <c r="D26" s="2"/>
      <c r="E26" s="2"/>
      <c r="F26" s="2"/>
      <c r="G26" s="2"/>
      <c r="H26" s="2"/>
      <c r="I26" s="2"/>
      <c r="J26" s="2"/>
      <c r="K26" s="2"/>
      <c r="L26" s="2"/>
      <c r="M26" s="2"/>
      <c r="N26" s="2"/>
    </row>
  </sheetData>
  <mergeCells count="2">
    <mergeCell ref="A4:B4"/>
    <mergeCell ref="A1:B1"/>
  </mergeCells>
  <phoneticPr fontId="7" type="noConversion"/>
  <pageMargins left="0.75" right="0.75" top="1.35" bottom="1" header="0.25" footer="0.5"/>
  <pageSetup orientation="portrait" r:id="rId1"/>
  <headerFooter differentFirst="1" alignWithMargins="0">
    <oddFooter>&amp;L&amp;"-,Regular"&amp;9Budget Narrative/Justification&amp;C&amp;"-,Regular"&amp;9Page &amp;P of &amp;N&amp;R&amp;"-,Regular"&amp;9Revised 04/03/2025</oddFooter>
    <firstHeader>&amp;L&amp;G
&amp;"-,Bold"&amp;8  HIV/AIDS, HEPATITIS, STD, 
  AND TB ADMINISTRATION</firstHeader>
    <firstFooter>&amp;L&amp;"-,Italic"&amp;9Budget Justification&amp;C&amp;"-,Italic"&amp;9Page &amp;P of &amp;N&amp;R&amp;"-,Italic"&amp;9Revised 04/03/2025</firstFooter>
  </headerFooter>
  <colBreaks count="2" manualBreakCount="2">
    <brk id="15" min="1" max="52" man="1"/>
    <brk id="35" min="1" max="5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D35A470F6E634D8B2D4FA20098C9BE" ma:contentTypeVersion="6" ma:contentTypeDescription="Create a new document." ma:contentTypeScope="" ma:versionID="7fd96f240b24756d2d7679085d51daa6">
  <xsd:schema xmlns:xsd="http://www.w3.org/2001/XMLSchema" xmlns:xs="http://www.w3.org/2001/XMLSchema" xmlns:p="http://schemas.microsoft.com/office/2006/metadata/properties" xmlns:ns2="09c67f24-5c63-40a5-8f6f-850c355e416f" xmlns:ns3="7551e0dc-2ed8-44df-ac99-a5e6af33525e" targetNamespace="http://schemas.microsoft.com/office/2006/metadata/properties" ma:root="true" ma:fieldsID="0838261e99f5a325207f03e602d79cf8" ns2:_="" ns3:_="">
    <xsd:import namespace="09c67f24-5c63-40a5-8f6f-850c355e416f"/>
    <xsd:import namespace="7551e0dc-2ed8-44df-ac99-a5e6af33525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c67f24-5c63-40a5-8f6f-850c355e416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51e0dc-2ed8-44df-ac99-a5e6af33525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9c67f24-5c63-40a5-8f6f-850c355e416f">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997A8E-E7AE-47A2-9DDF-46AF160F1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c67f24-5c63-40a5-8f6f-850c355e416f"/>
    <ds:schemaRef ds:uri="7551e0dc-2ed8-44df-ac99-a5e6af3352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18F08F-63E0-472C-B0B6-90E587814593}">
  <ds:schemaRefs>
    <ds:schemaRef ds:uri="http://schemas.microsoft.com/office/2006/metadata/properties"/>
    <ds:schemaRef ds:uri="http://schemas.microsoft.com/office/infopath/2007/PartnerControls"/>
    <ds:schemaRef ds:uri="af480c1a-730a-4b73-9846-24acce823d04"/>
    <ds:schemaRef ds:uri="606bcb79-fb5e-4698-be89-851978738fb0"/>
    <ds:schemaRef ds:uri="69b62eea-e7e9-49e6-8033-deea0fd7e7e3"/>
    <ds:schemaRef ds:uri="09c67f24-5c63-40a5-8f6f-850c355e416f"/>
  </ds:schemaRefs>
</ds:datastoreItem>
</file>

<file path=customXml/itemProps3.xml><?xml version="1.0" encoding="utf-8"?>
<ds:datastoreItem xmlns:ds="http://schemas.openxmlformats.org/officeDocument/2006/customXml" ds:itemID="{A404AF94-F843-4663-9DAC-B866D9F463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22</vt:i4>
      </vt:variant>
    </vt:vector>
  </HeadingPairs>
  <TitlesOfParts>
    <vt:vector size="36" baseType="lpstr">
      <vt:lpstr>Instructions</vt:lpstr>
      <vt:lpstr>Sample Overall</vt:lpstr>
      <vt:lpstr>Sample Service Area 1</vt:lpstr>
      <vt:lpstr>Sample Service Area 2</vt:lpstr>
      <vt:lpstr>Sample NICR Admin_Indirect Cost</vt:lpstr>
      <vt:lpstr>Sample Non-NICRA Admin_Indirect</vt:lpstr>
      <vt:lpstr>Overall</vt:lpstr>
      <vt:lpstr>Service Area 1</vt:lpstr>
      <vt:lpstr>Service Area 1 Justification</vt:lpstr>
      <vt:lpstr>Service Area 2</vt:lpstr>
      <vt:lpstr>Service Area 2 Justification</vt:lpstr>
      <vt:lpstr>NICR Admin_Indirect </vt:lpstr>
      <vt:lpstr>Non-NICRA Admin_Indirect</vt:lpstr>
      <vt:lpstr>Admin_ID Cost Justification</vt:lpstr>
      <vt:lpstr>'Admin_ID Cost Justification'!Print_Area</vt:lpstr>
      <vt:lpstr>Instructions!Print_Area</vt:lpstr>
      <vt:lpstr>'NICR Admin_Indirect '!Print_Area</vt:lpstr>
      <vt:lpstr>'Non-NICRA Admin_Indirect'!Print_Area</vt:lpstr>
      <vt:lpstr>Overall!Print_Area</vt:lpstr>
      <vt:lpstr>'Sample NICR Admin_Indirect Cost'!Print_Area</vt:lpstr>
      <vt:lpstr>'Sample Non-NICRA Admin_Indirect'!Print_Area</vt:lpstr>
      <vt:lpstr>'Sample Overall'!Print_Area</vt:lpstr>
      <vt:lpstr>'Sample Service Area 1'!Print_Area</vt:lpstr>
      <vt:lpstr>'Sample Service Area 2'!Print_Area</vt:lpstr>
      <vt:lpstr>'Service Area 1'!Print_Area</vt:lpstr>
      <vt:lpstr>'Service Area 1 Justification'!Print_Area</vt:lpstr>
      <vt:lpstr>'Service Area 2'!Print_Area</vt:lpstr>
      <vt:lpstr>'Service Area 2 Justification'!Print_Area</vt:lpstr>
      <vt:lpstr>'NICR Admin_Indirect '!Print_Titles</vt:lpstr>
      <vt:lpstr>'Non-NICRA Admin_Indirect'!Print_Titles</vt:lpstr>
      <vt:lpstr>'Sample NICR Admin_Indirect Cost'!Print_Titles</vt:lpstr>
      <vt:lpstr>'Sample Non-NICRA Admin_Indirect'!Print_Titles</vt:lpstr>
      <vt:lpstr>'Sample Service Area 1'!Print_Titles</vt:lpstr>
      <vt:lpstr>'Sample Service Area 2'!Print_Titles</vt:lpstr>
      <vt:lpstr>'Service Area 1'!Print_Titles</vt:lpstr>
      <vt:lpstr>'Service Area 2'!Print_Titles</vt:lpstr>
    </vt:vector>
  </TitlesOfParts>
  <Manager/>
  <Company>AHPP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alston</dc:creator>
  <cp:keywords/>
  <dc:description/>
  <cp:lastModifiedBy>Carroll, Janice (DOH)</cp:lastModifiedBy>
  <cp:revision/>
  <cp:lastPrinted>2026-08-10T20:30:48Z</cp:lastPrinted>
  <dcterms:created xsi:type="dcterms:W3CDTF">2007-04-05T18:34:51Z</dcterms:created>
  <dcterms:modified xsi:type="dcterms:W3CDTF">2026-08-10T23:52:03Z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0x01010023D35A470F6E634D8B2D4FA20098C9BE</vt:lpwstr>
  </property>
  <property fmtid="{D5CDD505-2E9C-101B-9397-08002B2CF9AE}" pid="3" name="MediaServiceImageTags">
    <vt:lpwstr/>
  </property>
  <property fmtid="{D5CDD505-2E9C-101B-9397-08002B2CF9AE}" pid="4" name="Order">
    <vt:r8>2877100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